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D:\_Jacques\_Tir Boécourt\Location_carnotzet\Contrats et formulaires\"/>
    </mc:Choice>
  </mc:AlternateContent>
  <xr:revisionPtr revIDLastSave="0" documentId="13_ncr:1_{417F0AC1-27D0-4356-AE0F-AA77A207B1B8}" xr6:coauthVersionLast="47" xr6:coauthVersionMax="47" xr10:uidLastSave="{00000000-0000-0000-0000-000000000000}"/>
  <bookViews>
    <workbookView xWindow="28680" yWindow="-120" windowWidth="29040" windowHeight="15720" xr2:uid="{00000000-000D-0000-FFFF-FFFF00000000}"/>
  </bookViews>
  <sheets>
    <sheet name="carnotzet - contrat" sheetId="1" r:id="rId1"/>
  </sheets>
  <definedNames>
    <definedName name="_xlnm.Print_Area" localSheetId="0">'carnotzet - contrat'!$A$1:$N$123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9" i="1" l="1"/>
  <c r="L69" i="1"/>
  <c r="L49" i="1"/>
  <c r="L57" i="1"/>
  <c r="G57" i="1"/>
  <c r="G55" i="1"/>
  <c r="L45" i="1" l="1"/>
  <c r="L35" i="1"/>
  <c r="I46" i="1"/>
  <c r="G45" i="1"/>
  <c r="G46" i="1"/>
  <c r="I36" i="1"/>
  <c r="L36" i="1" s="1"/>
  <c r="L76" i="1"/>
  <c r="G76" i="1"/>
  <c r="G50" i="1"/>
  <c r="G59" i="1"/>
  <c r="L46" i="1" l="1"/>
  <c r="L55" i="1"/>
  <c r="L40" i="1"/>
  <c r="L67" i="1"/>
  <c r="L65" i="1"/>
  <c r="L63" i="1"/>
  <c r="L61" i="1"/>
  <c r="L59" i="1"/>
  <c r="L50" i="1"/>
  <c r="G72" i="1"/>
  <c r="L72" i="1" s="1"/>
  <c r="G71" i="1"/>
  <c r="G67" i="1"/>
  <c r="G65" i="1"/>
  <c r="G63" i="1"/>
  <c r="G61" i="1"/>
  <c r="G49" i="1"/>
  <c r="G41" i="1"/>
  <c r="G40" i="1"/>
  <c r="G39" i="1"/>
  <c r="G36" i="1"/>
  <c r="G35" i="1"/>
  <c r="L41" i="1" l="1"/>
  <c r="L39" i="1"/>
  <c r="L78" i="1" l="1"/>
  <c r="G78" i="1" s="1"/>
</calcChain>
</file>

<file path=xl/sharedStrings.xml><?xml version="1.0" encoding="utf-8"?>
<sst xmlns="http://schemas.openxmlformats.org/spreadsheetml/2006/main" count="118" uniqueCount="87">
  <si>
    <t>L’étiquette Revenus mensuels prévus se trouve dans la cellule de droite. Entrez le revenu 1 dans la cellule C5 et le revenu supplémentaire dans la cellule C6 pour calculer le total des revenus mensuels dans la cellule C7. L’instruction suivante figure dans la cellule A7.</t>
  </si>
  <si>
    <t>Le solde prévu est automatiquement calculé dans la cellule H4, le solde réel dans la cellule H6 et la différence dans la cellule H8. L’instruction suivante figure dans la cellule A9.</t>
  </si>
  <si>
    <t>Adresse</t>
  </si>
  <si>
    <t>du</t>
  </si>
  <si>
    <t>Num postal et Localité</t>
  </si>
  <si>
    <t>Cantine</t>
  </si>
  <si>
    <t>Location</t>
  </si>
  <si>
    <t>Dates de location</t>
  </si>
  <si>
    <t>Coordonnées du responsable</t>
  </si>
  <si>
    <t>Nom et Prénom</t>
  </si>
  <si>
    <t>Email</t>
  </si>
  <si>
    <t>Société / groupement</t>
  </si>
  <si>
    <t>Téléphome mobile</t>
  </si>
  <si>
    <t xml:space="preserve"> à 09h00</t>
  </si>
  <si>
    <t>Dortoir 1 (14 places, y.c. sanitaires)</t>
  </si>
  <si>
    <t>Dortoir 2 (28 places, y.c. sanitaires)</t>
  </si>
  <si>
    <t>Assurance RC</t>
  </si>
  <si>
    <t>Dortoirs 1+2 (42 places, y.c. sanitaires)</t>
  </si>
  <si>
    <t>CHF</t>
  </si>
  <si>
    <t>Autres services</t>
  </si>
  <si>
    <t>Grill extérieur (y.c. nettoyage)</t>
  </si>
  <si>
    <t>Machine à café</t>
  </si>
  <si>
    <t>Evénement / raison de la location</t>
  </si>
  <si>
    <t>jour</t>
  </si>
  <si>
    <t>jour(s)</t>
  </si>
  <si>
    <t>Pas de dortoir</t>
  </si>
  <si>
    <t>Carnotzet</t>
  </si>
  <si>
    <t>Dortoirs</t>
  </si>
  <si>
    <t>Taxes de séjours</t>
  </si>
  <si>
    <t>adultes</t>
  </si>
  <si>
    <t>-</t>
  </si>
  <si>
    <t>enfants (-16 ans), militaire</t>
  </si>
  <si>
    <t>nuitée(s)</t>
  </si>
  <si>
    <t>Frais annexes</t>
  </si>
  <si>
    <t>A remplir par le locataire</t>
  </si>
  <si>
    <t>A remplir par la gérante</t>
  </si>
  <si>
    <t>Dosettes café</t>
  </si>
  <si>
    <t>Linges de vaisselle</t>
  </si>
  <si>
    <t>Electricité</t>
  </si>
  <si>
    <t>dosettes</t>
  </si>
  <si>
    <t>sacs 35L</t>
  </si>
  <si>
    <t>sacs 60L</t>
  </si>
  <si>
    <t>sacs 110L</t>
  </si>
  <si>
    <t>linges</t>
  </si>
  <si>
    <t>Matériel cassé/manquant, divers</t>
  </si>
  <si>
    <t>compteur avant</t>
  </si>
  <si>
    <t>KWh consommés</t>
  </si>
  <si>
    <t>compteur après</t>
  </si>
  <si>
    <t>Solde à payer</t>
  </si>
  <si>
    <t>Sacs poubelles taxés</t>
  </si>
  <si>
    <t>Paramètres</t>
  </si>
  <si>
    <t>Cases</t>
  </si>
  <si>
    <t>Société de Tir "Les Rangiers" Boécourt</t>
  </si>
  <si>
    <t>Rue du stand 21k, 2856 Boécourt</t>
  </si>
  <si>
    <t>http://www.tir-boecourt.ch</t>
  </si>
  <si>
    <t>CONTRAT DE LOCATION DU CARNOTZET</t>
  </si>
  <si>
    <t>Année de location</t>
  </si>
  <si>
    <t>Document à envoyer à :</t>
  </si>
  <si>
    <t>location@tir-boecourt.ch</t>
  </si>
  <si>
    <t>Numéro</t>
  </si>
  <si>
    <t>Numéro de référence</t>
  </si>
  <si>
    <t>Gérante : Sanglard Laetitia, +41 76 562 86 15</t>
  </si>
  <si>
    <t>Banque Raiffeisen :  CH31 8080 8004 7838 8056 3</t>
  </si>
  <si>
    <t>Remarques</t>
  </si>
  <si>
    <t>Nettoyages</t>
  </si>
  <si>
    <t>heures</t>
  </si>
  <si>
    <t>Cantine + Dortoirs 1+2</t>
  </si>
  <si>
    <t>jours</t>
  </si>
  <si>
    <t>Pour les camps/colonies/écoles
(minimum 2 nuits, en semaine)</t>
  </si>
  <si>
    <t>Le locataire a pris connaissance du règlement de location du carnotzet et s'engage à le respecter.</t>
  </si>
  <si>
    <t>La location n'est effective qu'à réception du montant de la prélocation.</t>
  </si>
  <si>
    <t xml:space="preserve"> à 09h00                 au</t>
  </si>
  <si>
    <t>La location débute à 09h00 le premier jour et se termine à 09h00 le dernier jour.</t>
  </si>
  <si>
    <t>Date/heure (jj.mm.aaaa hh:mm)</t>
  </si>
  <si>
    <t>Signature gérante</t>
  </si>
  <si>
    <t>Signature locataire</t>
  </si>
  <si>
    <t>Dates paiements</t>
  </si>
  <si>
    <t>TOTAL</t>
  </si>
  <si>
    <t>Prélocation                CHF</t>
  </si>
  <si>
    <t>et remise des clefs</t>
  </si>
  <si>
    <t>Etat des lieux d'entrée</t>
  </si>
  <si>
    <t>Etat des lieux de sortie</t>
  </si>
  <si>
    <t>et retour des clefs</t>
  </si>
  <si>
    <t>Coordonnées bancaires (IBAN)</t>
  </si>
  <si>
    <t>Papier essuie-mains toilettes</t>
  </si>
  <si>
    <t>lot 100 papiers</t>
  </si>
  <si>
    <t>Boécourt, v6.05,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</si>
</sst>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lt;=9999999]###\-####;\(###\)\ ###\-####"/>
  </numFmts>
  <fonts count="48" x14ac:knownFonts="1">
    <font>
      <sz val="10"/>
      <color theme="1" tint="0.24994659260841701"/>
      <name val="Lucida Sans"/>
      <family val="2"/>
      <scheme val="minor"/>
    </font>
    <font>
      <sz val="11"/>
      <color theme="1"/>
      <name val="Lucida Sans"/>
      <family val="2"/>
      <scheme val="minor"/>
    </font>
    <font>
      <sz val="10"/>
      <color theme="1" tint="0.24994659260841701"/>
      <name val="Rockwell"/>
      <family val="2"/>
      <scheme val="major"/>
    </font>
    <font>
      <b/>
      <sz val="10"/>
      <color theme="1" tint="0.24994659260841701"/>
      <name val="Rockwell"/>
      <family val="2"/>
      <scheme val="major"/>
    </font>
    <font>
      <sz val="22"/>
      <color theme="3" tint="0.24994659260841701"/>
      <name val="Rockwell"/>
      <family val="2"/>
      <scheme val="major"/>
    </font>
    <font>
      <sz val="11"/>
      <color theme="0"/>
      <name val="Lucida Sans"/>
      <family val="2"/>
      <scheme val="minor"/>
    </font>
    <font>
      <sz val="11"/>
      <color theme="4" tint="-0.499984740745262"/>
      <name val="Lucida Sans"/>
      <family val="2"/>
      <scheme val="minor"/>
    </font>
    <font>
      <sz val="10"/>
      <color theme="1" tint="0.24994659260841701"/>
      <name val="Lucida Sans"/>
      <family val="2"/>
      <scheme val="minor"/>
    </font>
    <font>
      <sz val="18"/>
      <color theme="3"/>
      <name val="Rockwell"/>
      <family val="2"/>
      <scheme val="major"/>
    </font>
    <font>
      <b/>
      <sz val="11"/>
      <color theme="3"/>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sz val="11"/>
      <color rgb="FF3F3F76"/>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b/>
      <sz val="11"/>
      <color theme="0"/>
      <name val="Lucida Sans"/>
      <family val="2"/>
      <scheme val="minor"/>
    </font>
    <font>
      <sz val="11"/>
      <color rgb="FFFF0000"/>
      <name val="Lucida Sans"/>
      <family val="2"/>
      <scheme val="minor"/>
    </font>
    <font>
      <i/>
      <sz val="11"/>
      <color rgb="FF7F7F7F"/>
      <name val="Lucida Sans"/>
      <family val="2"/>
      <scheme val="minor"/>
    </font>
    <font>
      <b/>
      <sz val="11"/>
      <color theme="1"/>
      <name val="Lucida Sans"/>
      <family val="2"/>
      <scheme val="minor"/>
    </font>
    <font>
      <sz val="10"/>
      <color theme="0"/>
      <name val="Times New Roman"/>
      <family val="1"/>
    </font>
    <font>
      <sz val="10"/>
      <color theme="1" tint="0.24994659260841701"/>
      <name val="Times New Roman"/>
      <family val="1"/>
    </font>
    <font>
      <sz val="10"/>
      <color theme="1"/>
      <name val="Times New Roman"/>
      <family val="1"/>
    </font>
    <font>
      <sz val="10"/>
      <color theme="5" tint="-0.499984740745262"/>
      <name val="Times New Roman"/>
      <family val="1"/>
    </font>
    <font>
      <sz val="10"/>
      <color theme="3" tint="0.24994659260841701"/>
      <name val="Times New Roman"/>
      <family val="1"/>
    </font>
    <font>
      <b/>
      <sz val="10"/>
      <color theme="0"/>
      <name val="Times New Roman"/>
      <family val="1"/>
    </font>
    <font>
      <b/>
      <sz val="10"/>
      <color theme="1" tint="0.24994659260841701"/>
      <name val="Times New Roman"/>
      <family val="1"/>
    </font>
    <font>
      <sz val="10"/>
      <name val="Times New Roman"/>
      <family val="1"/>
    </font>
    <font>
      <b/>
      <sz val="11"/>
      <color theme="0"/>
      <name val="Times New Roman"/>
      <family val="1"/>
    </font>
    <font>
      <b/>
      <sz val="11"/>
      <name val="Times New Roman"/>
      <family val="1"/>
    </font>
    <font>
      <b/>
      <sz val="10"/>
      <name val="Times New Roman"/>
      <family val="1"/>
    </font>
    <font>
      <u/>
      <sz val="10"/>
      <color theme="10"/>
      <name val="Lucida Sans"/>
      <family val="2"/>
      <scheme val="minor"/>
    </font>
    <font>
      <b/>
      <sz val="10"/>
      <color rgb="FFFF0000"/>
      <name val="Times New Roman"/>
      <family val="1"/>
    </font>
    <font>
      <sz val="8"/>
      <name val="Times New Roman"/>
      <family val="1"/>
    </font>
    <font>
      <b/>
      <u/>
      <sz val="12"/>
      <name val="Times New Roman"/>
      <family val="1"/>
    </font>
    <font>
      <b/>
      <sz val="13"/>
      <color theme="5" tint="-0.499984740745262"/>
      <name val="Times New Roman"/>
      <family val="1"/>
    </font>
    <font>
      <u/>
      <sz val="10"/>
      <color rgb="FF0070C0"/>
      <name val="Times New Roman"/>
      <family val="1"/>
    </font>
    <font>
      <sz val="8"/>
      <color theme="1" tint="0.24994659260841701"/>
      <name val="Times New Roman"/>
      <family val="1"/>
    </font>
    <font>
      <sz val="11"/>
      <name val="Times New Roman"/>
      <family val="1"/>
    </font>
    <font>
      <sz val="11"/>
      <color theme="1" tint="0.24994659260841701"/>
      <name val="Times New Roman"/>
      <family val="1"/>
    </font>
    <font>
      <u/>
      <sz val="11"/>
      <color theme="10"/>
      <name val="Lucida Sans"/>
      <family val="2"/>
      <scheme val="minor"/>
    </font>
    <font>
      <sz val="11"/>
      <color rgb="FF0070C0"/>
      <name val="Times New Roman"/>
      <family val="1"/>
    </font>
    <font>
      <b/>
      <sz val="11"/>
      <color theme="1" tint="0.24994659260841701"/>
      <name val="Times New Roman"/>
      <family val="1"/>
    </font>
    <font>
      <u/>
      <sz val="10"/>
      <name val="Times New Roman"/>
      <family val="1"/>
    </font>
    <font>
      <b/>
      <sz val="10"/>
      <color rgb="FF0070C0"/>
      <name val="Times New Roman"/>
      <family val="1"/>
    </font>
    <font>
      <b/>
      <sz val="10"/>
      <color rgb="FFFE9833"/>
      <name val="Times New Roman"/>
      <family val="1"/>
    </font>
    <font>
      <b/>
      <u/>
      <sz val="11"/>
      <color theme="1" tint="0.24994659260841701"/>
      <name val="Times New Roman"/>
      <family val="1"/>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006599"/>
        <bgColor indexed="64"/>
      </patternFill>
    </fill>
    <fill>
      <patternFill patternType="solid">
        <fgColor rgb="FFE6F5FF"/>
        <bgColor indexed="64"/>
      </patternFill>
    </fill>
    <fill>
      <patternFill patternType="solid">
        <fgColor rgb="FFFE9833"/>
        <bgColor indexed="64"/>
      </patternFill>
    </fill>
    <fill>
      <patternFill patternType="solid">
        <fgColor rgb="FFFFDCAA"/>
        <bgColor indexed="64"/>
      </patternFill>
    </fill>
  </fills>
  <borders count="39">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style="thin">
        <color theme="0"/>
      </left>
      <right/>
      <top style="thin">
        <color theme="0"/>
      </top>
      <bottom style="thin">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theme="0"/>
      </left>
      <right/>
      <top/>
      <bottom style="thin">
        <color theme="0"/>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theme="0"/>
      </top>
      <bottom style="medium">
        <color indexed="64"/>
      </bottom>
      <diagonal/>
    </border>
    <border>
      <left style="thick">
        <color theme="0"/>
      </left>
      <right/>
      <top/>
      <bottom style="thin">
        <color indexed="64"/>
      </bottom>
      <diagonal/>
    </border>
    <border>
      <left style="thin">
        <color auto="1"/>
      </left>
      <right/>
      <top/>
      <bottom/>
      <diagonal/>
    </border>
    <border>
      <left style="thin">
        <color theme="0"/>
      </left>
      <right/>
      <top/>
      <bottom/>
      <diagonal/>
    </border>
    <border>
      <left style="medium">
        <color rgb="FF006599"/>
      </left>
      <right/>
      <top style="medium">
        <color rgb="FF006599"/>
      </top>
      <bottom/>
      <diagonal/>
    </border>
    <border>
      <left/>
      <right/>
      <top style="medium">
        <color rgb="FF006599"/>
      </top>
      <bottom/>
      <diagonal/>
    </border>
    <border>
      <left/>
      <right style="medium">
        <color rgb="FF006599"/>
      </right>
      <top style="medium">
        <color rgb="FF006599"/>
      </top>
      <bottom style="thin">
        <color indexed="64"/>
      </bottom>
      <diagonal/>
    </border>
    <border>
      <left style="medium">
        <color rgb="FF006599"/>
      </left>
      <right/>
      <top/>
      <bottom style="medium">
        <color rgb="FF006599"/>
      </bottom>
      <diagonal/>
    </border>
    <border>
      <left/>
      <right/>
      <top/>
      <bottom style="medium">
        <color rgb="FF006599"/>
      </bottom>
      <diagonal/>
    </border>
    <border>
      <left/>
      <right style="medium">
        <color rgb="FF006599"/>
      </right>
      <top style="thin">
        <color indexed="64"/>
      </top>
      <bottom style="medium">
        <color rgb="FF006599"/>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1">
    <xf numFmtId="0" fontId="0" fillId="0" borderId="0"/>
    <xf numFmtId="0" fontId="4" fillId="0" borderId="1" applyNumberFormat="0" applyFill="0" applyAlignment="0" applyProtection="0"/>
    <xf numFmtId="0" fontId="2" fillId="0" borderId="2" applyNumberFormat="0" applyFill="0" applyBorder="0" applyAlignment="0" applyProtection="0"/>
    <xf numFmtId="0" fontId="3" fillId="0" borderId="3" applyNumberFormat="0" applyFill="0" applyBorder="0" applyAlignment="0" applyProtection="0"/>
    <xf numFmtId="168" fontId="6" fillId="0" borderId="0" applyFont="0" applyFill="0" applyBorder="0" applyAlignment="0" applyProtection="0"/>
    <xf numFmtId="14" fontId="6"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7"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applyNumberFormat="0" applyFill="0" applyBorder="0" applyAlignment="0" applyProtection="0"/>
    <xf numFmtId="0" fontId="37" fillId="0" borderId="0" applyNumberFormat="0" applyFill="0" applyBorder="0" applyAlignment="0"/>
  </cellStyleXfs>
  <cellXfs count="111">
    <xf numFmtId="0" fontId="0" fillId="0" borderId="0" xfId="0"/>
    <xf numFmtId="0" fontId="21" fillId="0" borderId="0" xfId="0" applyFont="1" applyAlignment="1">
      <alignment vertical="center" wrapText="1"/>
    </xf>
    <xf numFmtId="0" fontId="23" fillId="0" borderId="0" xfId="0" applyFont="1" applyAlignment="1">
      <alignment vertical="center"/>
    </xf>
    <xf numFmtId="0" fontId="24" fillId="0" borderId="0" xfId="1" applyFont="1" applyFill="1" applyBorder="1" applyAlignment="1">
      <alignment vertical="center"/>
    </xf>
    <xf numFmtId="0" fontId="25" fillId="0" borderId="0" xfId="1"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8" fillId="0" borderId="12" xfId="2" applyFont="1" applyFill="1" applyBorder="1" applyAlignment="1">
      <alignment vertical="center"/>
    </xf>
    <xf numFmtId="0" fontId="28" fillId="0" borderId="0" xfId="2" applyFont="1" applyFill="1" applyBorder="1" applyAlignment="1">
      <alignment vertical="center"/>
    </xf>
    <xf numFmtId="0" fontId="22" fillId="0" borderId="0" xfId="0" applyFont="1" applyAlignment="1">
      <alignment horizontal="right" vertical="center"/>
    </xf>
    <xf numFmtId="2" fontId="22" fillId="0" borderId="14" xfId="0" applyNumberFormat="1" applyFont="1" applyBorder="1" applyAlignment="1">
      <alignment vertical="center"/>
    </xf>
    <xf numFmtId="2" fontId="22" fillId="0" borderId="11" xfId="0" applyNumberFormat="1" applyFont="1" applyBorder="1" applyAlignment="1">
      <alignment vertical="center"/>
    </xf>
    <xf numFmtId="2" fontId="22" fillId="0" borderId="0" xfId="0" applyNumberFormat="1" applyFont="1" applyAlignment="1">
      <alignment vertical="center"/>
    </xf>
    <xf numFmtId="0" fontId="27" fillId="0" borderId="15" xfId="2" applyFont="1" applyFill="1" applyBorder="1" applyAlignment="1">
      <alignment vertical="center" wrapText="1"/>
    </xf>
    <xf numFmtId="0" fontId="27" fillId="0" borderId="15" xfId="0" applyFont="1" applyBorder="1" applyAlignment="1">
      <alignment vertical="center"/>
    </xf>
    <xf numFmtId="0" fontId="22" fillId="0" borderId="13" xfId="0" applyFont="1" applyBorder="1" applyAlignment="1">
      <alignment vertical="center"/>
    </xf>
    <xf numFmtId="0" fontId="26" fillId="0" borderId="0" xfId="3" applyFont="1" applyFill="1" applyBorder="1" applyAlignment="1">
      <alignment vertical="center"/>
    </xf>
    <xf numFmtId="0" fontId="27" fillId="0" borderId="0" xfId="0" applyFont="1" applyAlignment="1">
      <alignment vertical="center"/>
    </xf>
    <xf numFmtId="14" fontId="22" fillId="0" borderId="0" xfId="0" applyNumberFormat="1" applyFont="1" applyAlignment="1">
      <alignment vertical="center"/>
    </xf>
    <xf numFmtId="0" fontId="22" fillId="0" borderId="16" xfId="0" applyFont="1" applyBorder="1" applyAlignment="1">
      <alignment vertical="center"/>
    </xf>
    <xf numFmtId="2" fontId="22" fillId="33" borderId="0" xfId="0" applyNumberFormat="1" applyFont="1" applyFill="1" applyAlignment="1">
      <alignment vertical="center"/>
    </xf>
    <xf numFmtId="0" fontId="29" fillId="34" borderId="17" xfId="3" applyFont="1" applyFill="1" applyBorder="1" applyAlignment="1">
      <alignment vertical="center"/>
    </xf>
    <xf numFmtId="0" fontId="30" fillId="36" borderId="17" xfId="3" applyFont="1" applyFill="1" applyBorder="1" applyAlignment="1">
      <alignment vertical="center"/>
    </xf>
    <xf numFmtId="0" fontId="31" fillId="0" borderId="0" xfId="3" applyFont="1" applyFill="1" applyBorder="1" applyAlignment="1">
      <alignment vertical="center"/>
    </xf>
    <xf numFmtId="0" fontId="31" fillId="0" borderId="0" xfId="1" applyFont="1" applyFill="1" applyBorder="1" applyAlignment="1">
      <alignment vertical="center"/>
    </xf>
    <xf numFmtId="0" fontId="31" fillId="0" borderId="0" xfId="1" applyFont="1" applyFill="1" applyBorder="1" applyAlignment="1">
      <alignment horizontal="center" vertical="center"/>
    </xf>
    <xf numFmtId="0" fontId="33" fillId="0" borderId="0" xfId="1" applyFont="1" applyFill="1" applyBorder="1" applyAlignment="1">
      <alignment vertical="center"/>
    </xf>
    <xf numFmtId="0" fontId="34" fillId="0" borderId="0" xfId="1" applyFont="1" applyFill="1" applyBorder="1" applyAlignment="1">
      <alignment horizontal="left" vertical="center"/>
    </xf>
    <xf numFmtId="0" fontId="37" fillId="0" borderId="0" xfId="50" applyFill="1" applyBorder="1" applyAlignment="1">
      <alignment vertical="center"/>
    </xf>
    <xf numFmtId="2" fontId="28" fillId="33" borderId="0" xfId="0" applyNumberFormat="1" applyFont="1" applyFill="1" applyAlignment="1">
      <alignment vertical="center"/>
    </xf>
    <xf numFmtId="0" fontId="35" fillId="0" borderId="0" xfId="1" applyFont="1" applyFill="1" applyBorder="1" applyAlignment="1">
      <alignment vertical="center"/>
    </xf>
    <xf numFmtId="0" fontId="35" fillId="0" borderId="0" xfId="1" applyFont="1" applyFill="1" applyBorder="1" applyAlignment="1">
      <alignment horizontal="right" vertical="center"/>
    </xf>
    <xf numFmtId="0" fontId="36" fillId="0" borderId="0" xfId="1" applyFont="1" applyFill="1" applyBorder="1" applyAlignment="1">
      <alignment vertical="center"/>
    </xf>
    <xf numFmtId="0" fontId="38" fillId="0" borderId="0" xfId="0" applyFont="1" applyAlignment="1">
      <alignment vertical="center"/>
    </xf>
    <xf numFmtId="0" fontId="28" fillId="0" borderId="20" xfId="2" applyFont="1" applyFill="1" applyBorder="1" applyAlignment="1">
      <alignment vertical="center"/>
    </xf>
    <xf numFmtId="0" fontId="22" fillId="0" borderId="0" xfId="0" applyFont="1" applyAlignment="1">
      <alignment horizontal="left" vertical="center"/>
    </xf>
    <xf numFmtId="0" fontId="27" fillId="0" borderId="16" xfId="0" applyFont="1" applyBorder="1" applyAlignment="1">
      <alignment horizontal="right" vertical="center"/>
    </xf>
    <xf numFmtId="0" fontId="39" fillId="0" borderId="12" xfId="2" applyFont="1" applyFill="1" applyBorder="1" applyAlignment="1">
      <alignment vertical="center"/>
    </xf>
    <xf numFmtId="0" fontId="39" fillId="0" borderId="4" xfId="2" applyFont="1" applyFill="1" applyBorder="1" applyAlignment="1">
      <alignment vertical="center"/>
    </xf>
    <xf numFmtId="0" fontId="39" fillId="0" borderId="0" xfId="2" applyFont="1" applyFill="1" applyBorder="1" applyAlignment="1">
      <alignment vertical="center"/>
    </xf>
    <xf numFmtId="0" fontId="40" fillId="0" borderId="0" xfId="0" applyFont="1" applyAlignment="1">
      <alignment vertical="center"/>
    </xf>
    <xf numFmtId="0" fontId="40" fillId="0" borderId="13" xfId="0" applyFont="1" applyBorder="1" applyAlignment="1">
      <alignment vertical="center"/>
    </xf>
    <xf numFmtId="0" fontId="22" fillId="0" borderId="22" xfId="0" applyFont="1" applyBorder="1" applyAlignment="1">
      <alignment vertical="center"/>
    </xf>
    <xf numFmtId="2" fontId="22" fillId="0" borderId="22" xfId="0" applyNumberFormat="1" applyFont="1" applyBorder="1" applyAlignment="1">
      <alignment vertical="center"/>
    </xf>
    <xf numFmtId="0" fontId="22" fillId="0" borderId="22" xfId="0" applyFont="1" applyBorder="1" applyAlignment="1">
      <alignment horizontal="right" vertical="center"/>
    </xf>
    <xf numFmtId="2" fontId="22" fillId="0" borderId="23" xfId="0" applyNumberFormat="1" applyFont="1" applyBorder="1" applyAlignment="1">
      <alignment vertical="center"/>
    </xf>
    <xf numFmtId="0" fontId="22" fillId="0" borderId="25" xfId="0" applyFont="1" applyBorder="1" applyAlignment="1">
      <alignment vertical="center"/>
    </xf>
    <xf numFmtId="0" fontId="22" fillId="0" borderId="25" xfId="0" applyFont="1" applyBorder="1" applyAlignment="1">
      <alignment horizontal="right" vertical="center"/>
    </xf>
    <xf numFmtId="2" fontId="22" fillId="0" borderId="26" xfId="0" applyNumberFormat="1" applyFont="1" applyBorder="1" applyAlignment="1">
      <alignment vertical="center"/>
    </xf>
    <xf numFmtId="2" fontId="43" fillId="0" borderId="16" xfId="0" applyNumberFormat="1" applyFont="1" applyBorder="1" applyAlignment="1">
      <alignment vertical="center"/>
    </xf>
    <xf numFmtId="14" fontId="43" fillId="35" borderId="11" xfId="0" applyNumberFormat="1" applyFont="1" applyFill="1" applyBorder="1" applyAlignment="1" applyProtection="1">
      <alignment vertical="center"/>
      <protection locked="0"/>
    </xf>
    <xf numFmtId="0" fontId="22" fillId="35" borderId="11" xfId="0" applyFont="1" applyFill="1" applyBorder="1" applyAlignment="1" applyProtection="1">
      <alignment vertical="center"/>
      <protection locked="0"/>
    </xf>
    <xf numFmtId="0" fontId="22" fillId="35" borderId="25" xfId="0" applyFont="1" applyFill="1" applyBorder="1" applyAlignment="1" applyProtection="1">
      <alignment vertical="center"/>
      <protection locked="0"/>
    </xf>
    <xf numFmtId="0" fontId="28" fillId="33" borderId="0" xfId="2" applyFont="1" applyFill="1" applyBorder="1" applyAlignment="1" applyProtection="1">
      <alignment vertical="center"/>
      <protection locked="0"/>
    </xf>
    <xf numFmtId="0" fontId="22" fillId="33" borderId="0" xfId="0" applyFont="1" applyFill="1" applyAlignment="1" applyProtection="1">
      <alignment vertical="center"/>
      <protection locked="0"/>
    </xf>
    <xf numFmtId="0" fontId="34" fillId="0" borderId="13" xfId="1" applyFont="1" applyFill="1" applyBorder="1" applyAlignment="1">
      <alignment vertical="center"/>
    </xf>
    <xf numFmtId="0" fontId="22" fillId="37" borderId="11" xfId="0" applyFont="1" applyFill="1" applyBorder="1" applyAlignment="1" applyProtection="1">
      <alignment vertical="center"/>
      <protection locked="0"/>
    </xf>
    <xf numFmtId="0" fontId="28" fillId="37" borderId="11" xfId="0" applyFont="1" applyFill="1" applyBorder="1" applyAlignment="1" applyProtection="1">
      <alignment vertical="center"/>
      <protection locked="0"/>
    </xf>
    <xf numFmtId="2" fontId="22" fillId="37" borderId="11" xfId="0" applyNumberFormat="1" applyFont="1" applyFill="1" applyBorder="1" applyAlignment="1" applyProtection="1">
      <alignment vertical="center"/>
      <protection locked="0"/>
    </xf>
    <xf numFmtId="2" fontId="40" fillId="37" borderId="16" xfId="0" applyNumberFormat="1" applyFont="1" applyFill="1" applyBorder="1" applyAlignment="1" applyProtection="1">
      <alignment vertical="center"/>
      <protection locked="0"/>
    </xf>
    <xf numFmtId="0" fontId="45" fillId="0" borderId="15" xfId="0" applyFont="1" applyBorder="1" applyAlignment="1">
      <alignment horizontal="right" vertical="center"/>
    </xf>
    <xf numFmtId="0" fontId="46" fillId="0" borderId="15" xfId="0" applyFont="1" applyBorder="1" applyAlignment="1">
      <alignment horizontal="right" vertical="center"/>
    </xf>
    <xf numFmtId="0" fontId="44" fillId="0" borderId="27" xfId="1" applyFont="1" applyFill="1" applyBorder="1" applyAlignment="1">
      <alignment vertical="center"/>
    </xf>
    <xf numFmtId="0" fontId="34" fillId="0" borderId="13" xfId="1" applyFont="1" applyFill="1" applyBorder="1" applyAlignment="1">
      <alignment horizontal="left" vertical="center"/>
    </xf>
    <xf numFmtId="0" fontId="34" fillId="0" borderId="19" xfId="1" applyFont="1" applyFill="1" applyBorder="1" applyAlignment="1">
      <alignment horizontal="left" vertical="center"/>
    </xf>
    <xf numFmtId="0" fontId="30" fillId="37" borderId="30" xfId="1" applyFont="1" applyFill="1" applyBorder="1" applyAlignment="1" applyProtection="1">
      <alignment horizontal="left" vertical="center"/>
      <protection locked="0"/>
    </xf>
    <xf numFmtId="0" fontId="31" fillId="0" borderId="11" xfId="1" applyFont="1" applyFill="1" applyBorder="1" applyAlignment="1">
      <alignment horizontal="center" vertical="center"/>
    </xf>
    <xf numFmtId="22" fontId="22" fillId="0" borderId="0" xfId="0" applyNumberFormat="1" applyFont="1" applyAlignment="1">
      <alignment vertical="center"/>
    </xf>
    <xf numFmtId="0" fontId="40" fillId="0" borderId="33" xfId="0" applyFont="1" applyBorder="1" applyAlignment="1">
      <alignment vertical="center"/>
    </xf>
    <xf numFmtId="0" fontId="22" fillId="0" borderId="34" xfId="0" applyFont="1" applyBorder="1" applyAlignment="1">
      <alignment vertical="center"/>
    </xf>
    <xf numFmtId="0" fontId="43" fillId="0" borderId="35" xfId="0" applyFont="1" applyBorder="1" applyAlignment="1">
      <alignment vertical="center"/>
    </xf>
    <xf numFmtId="0" fontId="40" fillId="0" borderId="0" xfId="0" applyFont="1" applyAlignment="1">
      <alignment horizontal="right" vertical="center"/>
    </xf>
    <xf numFmtId="0" fontId="22" fillId="0" borderId="36" xfId="0" applyFont="1" applyBorder="1" applyAlignment="1">
      <alignment vertical="center"/>
    </xf>
    <xf numFmtId="0" fontId="40" fillId="0" borderId="35" xfId="0" applyFont="1" applyBorder="1" applyAlignment="1">
      <alignment vertical="center"/>
    </xf>
    <xf numFmtId="0" fontId="40" fillId="0" borderId="37" xfId="0" applyFont="1" applyBorder="1" applyAlignment="1">
      <alignment vertical="center"/>
    </xf>
    <xf numFmtId="0" fontId="40" fillId="0" borderId="15" xfId="0" applyFont="1" applyBorder="1" applyAlignment="1">
      <alignment vertical="center"/>
    </xf>
    <xf numFmtId="0" fontId="22" fillId="0" borderId="15" xfId="0" applyFont="1" applyBorder="1" applyAlignment="1">
      <alignment horizontal="right" vertical="center"/>
    </xf>
    <xf numFmtId="0" fontId="22" fillId="0" borderId="15" xfId="0" applyFont="1" applyBorder="1" applyAlignment="1">
      <alignment vertical="center"/>
    </xf>
    <xf numFmtId="0" fontId="22" fillId="0" borderId="38" xfId="0" applyFont="1" applyBorder="1" applyAlignment="1">
      <alignment vertical="center"/>
    </xf>
    <xf numFmtId="0" fontId="22" fillId="0" borderId="32" xfId="0" applyFont="1" applyBorder="1" applyAlignment="1">
      <alignment vertical="center"/>
    </xf>
    <xf numFmtId="0" fontId="22" fillId="0" borderId="33" xfId="0" applyFont="1" applyBorder="1" applyAlignment="1">
      <alignment vertical="center"/>
    </xf>
    <xf numFmtId="0" fontId="47" fillId="0" borderId="35" xfId="0" applyFont="1" applyBorder="1" applyAlignment="1">
      <alignment vertical="center"/>
    </xf>
    <xf numFmtId="0" fontId="40" fillId="0" borderId="32" xfId="0" applyFont="1" applyBorder="1" applyAlignment="1">
      <alignment vertical="center"/>
    </xf>
    <xf numFmtId="0" fontId="22" fillId="0" borderId="37" xfId="0" applyFont="1" applyBorder="1" applyAlignment="1">
      <alignment vertical="center"/>
    </xf>
    <xf numFmtId="14" fontId="22" fillId="37" borderId="0" xfId="0" applyNumberFormat="1" applyFont="1" applyFill="1" applyAlignment="1" applyProtection="1">
      <alignment vertical="center"/>
      <protection locked="0"/>
    </xf>
    <xf numFmtId="0" fontId="27" fillId="0" borderId="16" xfId="0" applyFont="1" applyBorder="1" applyAlignment="1">
      <alignment vertical="center"/>
    </xf>
    <xf numFmtId="0" fontId="25" fillId="0" borderId="13" xfId="1" applyFont="1" applyFill="1" applyBorder="1" applyAlignment="1">
      <alignment vertical="center"/>
    </xf>
    <xf numFmtId="0" fontId="36" fillId="0" borderId="28" xfId="1" applyFont="1" applyFill="1" applyBorder="1" applyAlignment="1">
      <alignment vertical="center"/>
    </xf>
    <xf numFmtId="0" fontId="35" fillId="0" borderId="29" xfId="1" applyFont="1" applyFill="1" applyBorder="1" applyAlignment="1">
      <alignment vertical="center"/>
    </xf>
    <xf numFmtId="0" fontId="34" fillId="0" borderId="0" xfId="1" applyFont="1" applyFill="1" applyBorder="1" applyAlignment="1">
      <alignment horizontal="left" vertical="center"/>
    </xf>
    <xf numFmtId="0" fontId="40" fillId="37" borderId="11" xfId="0" applyFont="1" applyFill="1" applyBorder="1" applyAlignment="1" applyProtection="1">
      <alignment horizontal="left" vertical="center"/>
      <protection locked="0"/>
    </xf>
    <xf numFmtId="0" fontId="22" fillId="35" borderId="0" xfId="0" applyFont="1" applyFill="1" applyAlignment="1">
      <alignment horizontal="right" vertical="center"/>
    </xf>
    <xf numFmtId="0" fontId="22" fillId="35" borderId="11" xfId="0" applyFont="1" applyFill="1" applyBorder="1" applyAlignment="1">
      <alignment horizontal="right" vertical="center"/>
    </xf>
    <xf numFmtId="0" fontId="22" fillId="0" borderId="0" xfId="0" applyFont="1" applyAlignment="1">
      <alignment horizontal="right" vertical="center"/>
    </xf>
    <xf numFmtId="22" fontId="22" fillId="37" borderId="0" xfId="0" applyNumberFormat="1" applyFont="1" applyFill="1" applyAlignment="1">
      <alignment horizontal="right" vertical="center"/>
    </xf>
    <xf numFmtId="0" fontId="22" fillId="37" borderId="0" xfId="0" applyFont="1" applyFill="1" applyAlignment="1">
      <alignment horizontal="right" vertical="center"/>
    </xf>
    <xf numFmtId="0" fontId="22" fillId="37" borderId="11" xfId="0" applyFont="1" applyFill="1" applyBorder="1" applyAlignment="1">
      <alignment horizontal="right" vertical="center"/>
    </xf>
    <xf numFmtId="0" fontId="30" fillId="37" borderId="11" xfId="1" applyFont="1" applyFill="1" applyBorder="1" applyAlignment="1" applyProtection="1">
      <alignment horizontal="center" vertical="center"/>
      <protection locked="0"/>
    </xf>
    <xf numFmtId="0" fontId="30" fillId="37" borderId="31" xfId="1" applyFont="1" applyFill="1" applyBorder="1" applyAlignment="1" applyProtection="1">
      <alignment horizontal="center" vertical="center"/>
      <protection locked="0"/>
    </xf>
    <xf numFmtId="0" fontId="39" fillId="0" borderId="21" xfId="2" applyFont="1" applyFill="1" applyBorder="1" applyAlignment="1">
      <alignment horizontal="left" vertical="center" wrapText="1"/>
    </xf>
    <xf numFmtId="0" fontId="39" fillId="0" borderId="24" xfId="2" applyFont="1" applyFill="1" applyBorder="1" applyAlignment="1">
      <alignment horizontal="left" vertical="center" wrapText="1"/>
    </xf>
    <xf numFmtId="0" fontId="39" fillId="35" borderId="11" xfId="0" applyFont="1" applyFill="1" applyBorder="1" applyAlignment="1" applyProtection="1">
      <alignment horizontal="left" vertical="center"/>
      <protection locked="0"/>
    </xf>
    <xf numFmtId="0" fontId="40" fillId="35" borderId="11" xfId="0" applyFont="1" applyFill="1" applyBorder="1" applyAlignment="1" applyProtection="1">
      <alignment horizontal="left" vertical="center"/>
      <protection locked="0"/>
    </xf>
    <xf numFmtId="49" fontId="40" fillId="35" borderId="11" xfId="0" applyNumberFormat="1" applyFont="1" applyFill="1" applyBorder="1" applyAlignment="1" applyProtection="1">
      <alignment horizontal="left" vertical="center"/>
      <protection locked="0"/>
    </xf>
    <xf numFmtId="0" fontId="41" fillId="35" borderId="11" xfId="49" applyFont="1" applyFill="1" applyBorder="1" applyAlignment="1" applyProtection="1">
      <alignment horizontal="left" vertical="center"/>
      <protection locked="0"/>
    </xf>
    <xf numFmtId="0" fontId="42" fillId="35" borderId="11" xfId="0" applyFont="1" applyFill="1" applyBorder="1" applyAlignment="1" applyProtection="1">
      <alignment horizontal="left" vertical="center"/>
      <protection locked="0"/>
    </xf>
    <xf numFmtId="0" fontId="22" fillId="37" borderId="11" xfId="0" applyFont="1" applyFill="1" applyBorder="1" applyAlignment="1" applyProtection="1">
      <alignment horizontal="left" vertical="center"/>
      <protection locked="0"/>
    </xf>
    <xf numFmtId="0" fontId="40" fillId="35" borderId="18" xfId="0" applyFont="1" applyFill="1" applyBorder="1" applyAlignment="1" applyProtection="1">
      <alignment horizontal="left" vertical="center"/>
      <protection locked="0"/>
    </xf>
    <xf numFmtId="0" fontId="22" fillId="35" borderId="19" xfId="0" applyFont="1" applyFill="1" applyBorder="1" applyAlignment="1" applyProtection="1">
      <alignment horizontal="right" vertical="center"/>
      <protection locked="0"/>
    </xf>
    <xf numFmtId="0" fontId="22" fillId="0" borderId="0" xfId="0" applyFont="1" applyAlignment="1">
      <alignment horizontal="center" vertical="center"/>
    </xf>
    <xf numFmtId="0" fontId="22" fillId="35" borderId="11" xfId="0" applyFont="1" applyFill="1" applyBorder="1" applyAlignment="1" applyProtection="1">
      <alignment horizontal="left" vertical="center"/>
      <protection locked="0"/>
    </xf>
  </cellXfs>
  <cellStyles count="51">
    <cellStyle name="20 % - Accent1" xfId="26" builtinId="30" customBuiltin="1"/>
    <cellStyle name="20 % - Accent2" xfId="30" builtinId="34" customBuiltin="1"/>
    <cellStyle name="20 % - Accent3" xfId="34" builtinId="38" customBuiltin="1"/>
    <cellStyle name="20 % - Accent4" xfId="38" builtinId="42" customBuiltin="1"/>
    <cellStyle name="20 % - Accent5" xfId="42" builtinId="46" customBuiltin="1"/>
    <cellStyle name="20 % - Accent6" xfId="46" builtinId="50" customBuiltin="1"/>
    <cellStyle name="40 % - Accent1" xfId="27" builtinId="31" customBuiltin="1"/>
    <cellStyle name="40 % - Accent2" xfId="31" builtinId="35" customBuiltin="1"/>
    <cellStyle name="40 % - Accent3" xfId="35" builtinId="39" customBuiltin="1"/>
    <cellStyle name="40 % - Accent4" xfId="39" builtinId="43" customBuiltin="1"/>
    <cellStyle name="40 % - Accent5" xfId="43" builtinId="47" customBuiltin="1"/>
    <cellStyle name="40 % - Accent6" xfId="47" builtinId="51" customBuiltin="1"/>
    <cellStyle name="60 % - Accent1" xfId="28" builtinId="32" customBuiltin="1"/>
    <cellStyle name="60 % - Accent2" xfId="32" builtinId="36" customBuiltin="1"/>
    <cellStyle name="60 % - Accent3" xfId="36" builtinId="40" customBuiltin="1"/>
    <cellStyle name="60 % - Accent4" xfId="40" builtinId="44" customBuiltin="1"/>
    <cellStyle name="60 % - Accent5" xfId="44" builtinId="48" customBuiltin="1"/>
    <cellStyle name="60 %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Avertissement" xfId="21" builtinId="11" customBuiltin="1"/>
    <cellStyle name="Calcul" xfId="18" builtinId="22" customBuiltin="1"/>
    <cellStyle name="Cellule liée" xfId="19" builtinId="24" customBuiltin="1"/>
    <cellStyle name="Date" xfId="5" xr:uid="{FE33F3B2-B201-45AD-A81E-81BCB12ED9D2}"/>
    <cellStyle name="Entrée" xfId="16" builtinId="20" customBuiltin="1"/>
    <cellStyle name="Insatisfaisant" xfId="14" builtinId="27" customBuiltin="1"/>
    <cellStyle name="Lien hypertexte" xfId="49" builtinId="8"/>
    <cellStyle name="Lien hypertexte visité" xfId="50" builtinId="9" customBuiltin="1"/>
    <cellStyle name="Milliers" xfId="6" builtinId="3" customBuiltin="1"/>
    <cellStyle name="Milliers [0]" xfId="7" builtinId="6" customBuiltin="1"/>
    <cellStyle name="Monétaire" xfId="8" builtinId="4" customBuiltin="1"/>
    <cellStyle name="Monétaire [0]" xfId="9" builtinId="7" customBuiltin="1"/>
    <cellStyle name="Neutre" xfId="15" builtinId="28" customBuiltin="1"/>
    <cellStyle name="Normal" xfId="0" builtinId="0" customBuiltin="1"/>
    <cellStyle name="Note" xfId="22" builtinId="10" customBuiltin="1"/>
    <cellStyle name="Pourcentage" xfId="10" builtinId="5" customBuiltin="1"/>
    <cellStyle name="Satisfaisant" xfId="13" builtinId="26" customBuiltin="1"/>
    <cellStyle name="Sortie" xfId="17" builtinId="21" customBuiltin="1"/>
    <cellStyle name="Téléphone" xfId="4" xr:uid="{70E46558-98AC-446F-861A-54F270CBD905}"/>
    <cellStyle name="Texte explicatif" xfId="23" builtinId="53" customBuiltin="1"/>
    <cellStyle name="Titre" xfId="11" builtinId="15" customBuiltin="1"/>
    <cellStyle name="Titre 1" xfId="1" builtinId="16" customBuiltin="1"/>
    <cellStyle name="Titre 2" xfId="2" builtinId="17" customBuiltin="1"/>
    <cellStyle name="Titre 3" xfId="3" builtinId="18" customBuiltin="1"/>
    <cellStyle name="Titre 4" xfId="12" builtinId="19" customBuiltin="1"/>
    <cellStyle name="Total" xfId="24" builtinId="25" customBuiltin="1"/>
    <cellStyle name="Vérification" xfId="20" builtinId="23" customBuiltin="1"/>
  </cellStyles>
  <dxfs count="12">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Light9" defaultPivotStyle="PivotStyleLight16">
    <tableStyle name="Carnet d’adresses" pivot="0" count="5" xr9:uid="{00000000-0011-0000-FFFF-FFFF00000000}">
      <tableStyleElement type="wholeTable" dxfId="11"/>
      <tableStyleElement type="headerRow" dxfId="10"/>
      <tableStyleElement type="totalRow" dxfId="9"/>
      <tableStyleElement type="firstRowStripe" dxfId="8"/>
      <tableStyleElement type="secondRowStripe" dxfId="7"/>
    </tableStyle>
    <tableStyle name="Budget mensuel personnel" pivot="0" count="7" xr9:uid="{DF2684C2-C435-47FA-9646-E632C3AE8948}">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DCAA"/>
      <color rgb="FFE6F5FF"/>
      <color rgb="FFFE9833"/>
      <color rgb="FF006599"/>
      <color rgb="FFFFF0DC"/>
      <color rgb="FFE51937"/>
      <color rgb="FFFFEEDD"/>
      <color rgb="FFF5F5FF"/>
      <color rgb="FFF0FFFF"/>
      <color rgb="FFDC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35" lockText="1"/>
</file>

<file path=xl/ctrlProps/ctrlProp2.xml><?xml version="1.0" encoding="utf-8"?>
<formControlPr xmlns="http://schemas.microsoft.com/office/spreadsheetml/2009/9/main" objectType="Radio" firstButton="1" fmlaLink="B38"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45" lockText="1"/>
</file>

<file path=xl/ctrlProps/ctrlProp7.xml><?xml version="1.0" encoding="utf-8"?>
<formControlPr xmlns="http://schemas.microsoft.com/office/spreadsheetml/2009/9/main" objectType="CheckBox" fmlaLink="B49" lockText="1"/>
</file>

<file path=xl/ctrlProps/ctrlProp8.xml><?xml version="1.0" encoding="utf-8"?>
<formControlPr xmlns="http://schemas.microsoft.com/office/spreadsheetml/2009/9/main" objectType="CheckBox" fmlaLink="B50" lockText="1"/>
</file>

<file path=xl/ctrlProps/ctrlProp9.xml><?xml version="1.0" encoding="utf-8"?>
<formControlPr xmlns="http://schemas.microsoft.com/office/spreadsheetml/2009/9/main" objectType="CheckBox" fmlaLink="B50" lockText="1"/>
</file>

<file path=xl/ctrlProps/ctrlProp10.xml><?xml version="1.0" encoding="utf-8"?>
<formControlPr xmlns="http://schemas.microsoft.com/office/spreadsheetml/2009/9/main" objectType="CheckBox" fmlaLink="B50"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34</xdr:row>
          <xdr:rowOff>22860</xdr:rowOff>
        </xdr:from>
        <xdr:to>
          <xdr:col>4</xdr:col>
          <xdr:colOff>0</xdr:colOff>
          <xdr:row>35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E6F5FF"/>
            </a:solidFill>
            <a:ln>
              <a:noFill/>
            </a:ln>
            <a:extLst>
              <a:ext uri="{91240B29-F687-4F45-9708-019B960494DF}">
                <a14:hiddenLine w="9525">
                  <a:solidFill>
                    <a:srgbClr val="FF0000" mc:Ignorable="a14" a14:legacySpreadsheetColorIndex="1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48</xdr:row>
          <xdr:rowOff>22860</xdr:rowOff>
        </xdr:from>
        <xdr:to>
          <xdr:col>4</xdr:col>
          <xdr:colOff>0</xdr:colOff>
          <xdr:row>49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E6F5FF"/>
            </a:solidFill>
            <a:ln>
              <a:noFill/>
            </a:ln>
            <a:extLst>
              <a:ext uri="{91240B29-F687-4F45-9708-019B960494DF}">
                <a14:hiddenLine w="9525">
                  <a:solidFill>
                    <a:srgbClr val="FF0000" mc:Ignorable="a14" a14:legacySpreadsheetColorIndex="1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49</xdr:row>
          <xdr:rowOff>0</xdr:rowOff>
        </xdr:from>
        <xdr:to>
          <xdr:col>4</xdr:col>
          <xdr:colOff>0</xdr:colOff>
          <xdr:row>50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E6F5FF"/>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38</xdr:row>
          <xdr:rowOff>22860</xdr:rowOff>
        </xdr:from>
        <xdr:to>
          <xdr:col>4</xdr:col>
          <xdr:colOff>0</xdr:colOff>
          <xdr:row>39</xdr:row>
          <xdr:rowOff>19050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E6F5FF"/>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39</xdr:row>
          <xdr:rowOff>38100</xdr:rowOff>
        </xdr:from>
        <xdr:to>
          <xdr:col>4</xdr:col>
          <xdr:colOff>15240</xdr:colOff>
          <xdr:row>40</xdr:row>
          <xdr:rowOff>19050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E6F5FF"/>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40</xdr:row>
          <xdr:rowOff>38100</xdr:rowOff>
        </xdr:from>
        <xdr:to>
          <xdr:col>4</xdr:col>
          <xdr:colOff>15240</xdr:colOff>
          <xdr:row>41</xdr:row>
          <xdr:rowOff>19050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E6F5FF"/>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37</xdr:row>
          <xdr:rowOff>0</xdr:rowOff>
        </xdr:from>
        <xdr:to>
          <xdr:col>4</xdr:col>
          <xdr:colOff>15240</xdr:colOff>
          <xdr:row>38</xdr:row>
          <xdr:rowOff>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E6F5FF"/>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44</xdr:row>
          <xdr:rowOff>22860</xdr:rowOff>
        </xdr:from>
        <xdr:to>
          <xdr:col>4</xdr:col>
          <xdr:colOff>0</xdr:colOff>
          <xdr:row>45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E6F5FF"/>
            </a:solidFill>
            <a:ln>
              <a:noFill/>
            </a:ln>
            <a:extLst>
              <a:ext uri="{91240B29-F687-4F45-9708-019B960494DF}">
                <a14:hiddenLine w="9525">
                  <a:solidFill>
                    <a:srgbClr val="FF0000" mc:Ignorable="a14" a14:legacySpreadsheetColorIndex="1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49</xdr:row>
          <xdr:rowOff>22860</xdr:rowOff>
        </xdr:from>
        <xdr:to>
          <xdr:col>4</xdr:col>
          <xdr:colOff>0</xdr:colOff>
          <xdr:row>50</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E6F5FF"/>
            </a:solidFill>
            <a:ln>
              <a:noFill/>
            </a:ln>
            <a:extLst>
              <a:ext uri="{91240B29-F687-4F45-9708-019B960494DF}">
                <a14:hiddenLine w="9525">
                  <a:solidFill>
                    <a:srgbClr val="FF0000" mc:Ignorable="a14" a14:legacySpreadsheetColorIndex="1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49</xdr:row>
          <xdr:rowOff>22860</xdr:rowOff>
        </xdr:from>
        <xdr:to>
          <xdr:col>4</xdr:col>
          <xdr:colOff>0</xdr:colOff>
          <xdr:row>50</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E6F5FF"/>
            </a:solidFill>
            <a:ln>
              <a:noFill/>
            </a:ln>
            <a:extLst>
              <a:ext uri="{91240B29-F687-4F45-9708-019B960494DF}">
                <a14:hiddenLine w="9525">
                  <a:solidFill>
                    <a:srgbClr val="FF0000" mc:Ignorable="a14" a14:legacySpreadsheetColorIndex="10"/>
                  </a:solidFill>
                  <a:miter lim="800000"/>
                  <a:headEnd/>
                  <a:tailEnd/>
                </a14:hiddenLine>
              </a:ext>
            </a:extLst>
          </xdr:spPr>
        </xdr:sp>
        <xdr:clientData fLocksWithSheet="0"/>
      </xdr:twoCellAnchor>
    </mc:Choice>
    <mc:Fallback/>
  </mc:AlternateContent>
  <xdr:twoCellAnchor editAs="oneCell">
    <xdr:from>
      <xdr:col>2</xdr:col>
      <xdr:colOff>15534</xdr:colOff>
      <xdr:row>0</xdr:row>
      <xdr:rowOff>0</xdr:rowOff>
    </xdr:from>
    <xdr:to>
      <xdr:col>2</xdr:col>
      <xdr:colOff>1387534</xdr:colOff>
      <xdr:row>5</xdr:row>
      <xdr:rowOff>133350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514" y="0"/>
          <a:ext cx="1360570" cy="1325880"/>
        </a:xfrm>
        <a:prstGeom prst="rect">
          <a:avLst/>
        </a:prstGeom>
      </xdr:spPr>
    </xdr:pic>
    <xdr:clientData/>
  </xdr:twoCellAnchor>
</xdr:wsDr>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www.tir-boecourt.ch/" TargetMode="External"/><Relationship Id="rId1" Type="http://schemas.openxmlformats.org/officeDocument/2006/relationships/hyperlink" Target="http://www.tir-boecourt.ch/"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4"/>
    <pageSetUpPr autoPageBreaks="0" fitToPage="1"/>
  </sheetPr>
  <dimension ref="A1:N123"/>
  <sheetViews>
    <sheetView showGridLines="0" showZeros="0" tabSelected="1" zoomScaleNormal="100" zoomScaleSheetLayoutView="100" workbookViewId="0">
      <selection activeCell="H3" sqref="H3"/>
    </sheetView>
  </sheetViews>
  <sheetFormatPr baseColWidth="10" defaultColWidth="9" defaultRowHeight="13.2" x14ac:dyDescent="0.25"/>
  <cols>
    <col min="1" max="1" width="2.6328125" style="5" customWidth="1"/>
    <col min="2" max="2" width="5.6328125" style="6" hidden="1" customWidth="1"/>
    <col min="3" max="3" width="25.6328125" style="6" customWidth="1"/>
    <col min="4" max="4" width="3.1796875" style="6" customWidth="1"/>
    <col min="5" max="5" width="11.6328125" style="6" customWidth="1"/>
    <col min="6" max="6" width="17.26953125" style="6" customWidth="1"/>
    <col min="7" max="7" width="11.6328125" style="6" customWidth="1"/>
    <col min="8" max="8" width="13.36328125" style="6" customWidth="1"/>
    <col min="9" max="9" width="3.1796875" style="6" customWidth="1"/>
    <col min="10" max="10" width="5.6328125" style="6" customWidth="1"/>
    <col min="11" max="11" width="6.6328125" style="6" customWidth="1"/>
    <col min="12" max="12" width="7.6328125" style="6" customWidth="1"/>
    <col min="13" max="13" width="10.6328125" style="6" hidden="1" customWidth="1"/>
    <col min="14" max="14" width="2.6328125" style="6" customWidth="1"/>
    <col min="15" max="16384" width="9" style="6"/>
  </cols>
  <sheetData>
    <row r="1" spans="1:14" s="2" customFormat="1" ht="19.95" customHeight="1" x14ac:dyDescent="0.25">
      <c r="A1" s="32"/>
      <c r="B1" s="32"/>
      <c r="C1" s="32"/>
      <c r="D1" s="32" t="s">
        <v>52</v>
      </c>
      <c r="E1" s="32"/>
      <c r="F1" s="32"/>
      <c r="G1" s="32"/>
      <c r="H1" s="62" t="s">
        <v>60</v>
      </c>
      <c r="I1" s="55"/>
      <c r="J1" s="63"/>
      <c r="K1" s="86"/>
      <c r="L1" s="87"/>
      <c r="M1" s="32"/>
      <c r="N1" s="32"/>
    </row>
    <row r="2" spans="1:14" s="2" customFormat="1" ht="19.95" customHeight="1" x14ac:dyDescent="0.25">
      <c r="A2" s="30"/>
      <c r="B2" s="30"/>
      <c r="C2" s="30"/>
      <c r="D2" s="30" t="s">
        <v>55</v>
      </c>
      <c r="E2" s="30"/>
      <c r="F2" s="30"/>
      <c r="G2" s="30"/>
      <c r="H2" s="64" t="s">
        <v>56</v>
      </c>
      <c r="I2" s="4"/>
      <c r="J2" s="89" t="s">
        <v>59</v>
      </c>
      <c r="K2" s="89"/>
      <c r="L2" s="88"/>
      <c r="M2" s="30"/>
      <c r="N2" s="30"/>
    </row>
    <row r="3" spans="1:14" s="2" customFormat="1" ht="19.95" customHeight="1" x14ac:dyDescent="0.25">
      <c r="A3" s="1"/>
      <c r="D3" s="32"/>
      <c r="E3" s="4"/>
      <c r="F3" s="4"/>
      <c r="G3" s="4"/>
      <c r="H3" s="65"/>
      <c r="I3" s="66" t="s">
        <v>30</v>
      </c>
      <c r="J3" s="97"/>
      <c r="K3" s="97"/>
      <c r="L3" s="98"/>
      <c r="M3" s="4"/>
    </row>
    <row r="4" spans="1:14" s="2" customFormat="1" ht="19.95" customHeight="1" x14ac:dyDescent="0.25">
      <c r="A4" s="1"/>
      <c r="D4" s="32"/>
      <c r="E4" s="4"/>
      <c r="F4" s="4"/>
      <c r="G4" s="4"/>
      <c r="H4" s="27"/>
      <c r="I4" s="4"/>
      <c r="J4" s="27"/>
      <c r="K4" s="4"/>
      <c r="L4" s="31"/>
      <c r="M4" s="4"/>
    </row>
    <row r="5" spans="1:14" s="2" customFormat="1" ht="15" customHeight="1" x14ac:dyDescent="0.25">
      <c r="A5" s="1"/>
      <c r="D5" s="3" t="s">
        <v>53</v>
      </c>
      <c r="E5" s="4"/>
      <c r="F5" s="4"/>
      <c r="G5" s="4"/>
      <c r="H5" s="17" t="s">
        <v>61</v>
      </c>
      <c r="I5" s="25"/>
      <c r="J5" s="6"/>
      <c r="K5" s="4"/>
      <c r="L5" s="4"/>
      <c r="M5" s="4"/>
    </row>
    <row r="6" spans="1:14" s="2" customFormat="1" ht="15" customHeight="1" x14ac:dyDescent="0.25">
      <c r="A6" s="1"/>
      <c r="D6" s="28" t="s">
        <v>54</v>
      </c>
      <c r="E6" s="4"/>
      <c r="F6" s="4"/>
      <c r="G6" s="4"/>
      <c r="H6" s="24"/>
      <c r="I6" s="25"/>
      <c r="J6" s="6"/>
      <c r="K6" s="4"/>
      <c r="L6" s="4"/>
      <c r="M6" s="4"/>
    </row>
    <row r="7" spans="1:14" s="2" customFormat="1" ht="15" customHeight="1" x14ac:dyDescent="0.25">
      <c r="A7" s="1"/>
      <c r="D7" s="6" t="s">
        <v>62</v>
      </c>
      <c r="E7" s="4"/>
      <c r="F7" s="4"/>
      <c r="G7" s="4"/>
      <c r="H7" s="26" t="s">
        <v>57</v>
      </c>
      <c r="I7" s="25"/>
      <c r="J7" s="28" t="s">
        <v>58</v>
      </c>
      <c r="K7" s="4"/>
      <c r="L7" s="4"/>
      <c r="M7" s="4"/>
    </row>
    <row r="8" spans="1:14" s="2" customFormat="1" ht="15" customHeight="1" x14ac:dyDescent="0.25">
      <c r="A8" s="1"/>
      <c r="D8" s="6"/>
      <c r="E8" s="4"/>
      <c r="F8" s="4"/>
      <c r="G8" s="4"/>
      <c r="H8" s="26"/>
      <c r="I8" s="25"/>
      <c r="J8" s="28"/>
      <c r="K8" s="4"/>
      <c r="L8" s="4"/>
      <c r="M8" s="4"/>
    </row>
    <row r="9" spans="1:14" ht="15" customHeight="1" x14ac:dyDescent="0.25"/>
    <row r="10" spans="1:14" ht="15" customHeight="1" thickBot="1" x14ac:dyDescent="0.3">
      <c r="A10" s="5" t="s">
        <v>0</v>
      </c>
      <c r="B10" s="16"/>
      <c r="C10" s="21" t="s">
        <v>8</v>
      </c>
      <c r="D10" s="13"/>
      <c r="E10" s="13"/>
      <c r="F10" s="14"/>
      <c r="G10" s="13"/>
      <c r="H10" s="13"/>
      <c r="I10" s="13"/>
      <c r="J10" s="13"/>
      <c r="K10" s="14"/>
      <c r="L10" s="60" t="s">
        <v>34</v>
      </c>
      <c r="M10" s="17"/>
    </row>
    <row r="11" spans="1:14" ht="4.95" customHeight="1" x14ac:dyDescent="0.25">
      <c r="B11" s="8"/>
      <c r="C11" s="7"/>
      <c r="D11" s="15"/>
      <c r="E11" s="15"/>
      <c r="F11" s="15"/>
      <c r="G11" s="15"/>
      <c r="H11" s="15"/>
      <c r="I11" s="15"/>
      <c r="J11" s="15"/>
      <c r="K11" s="15"/>
      <c r="L11" s="15"/>
    </row>
    <row r="12" spans="1:14" ht="19.95" customHeight="1" x14ac:dyDescent="0.25">
      <c r="B12" s="8"/>
      <c r="C12" s="37" t="s">
        <v>9</v>
      </c>
      <c r="D12" s="101"/>
      <c r="E12" s="101"/>
      <c r="F12" s="101"/>
      <c r="G12" s="101"/>
      <c r="H12" s="101"/>
      <c r="I12" s="101"/>
      <c r="J12" s="101"/>
      <c r="K12" s="101"/>
      <c r="L12" s="101"/>
    </row>
    <row r="13" spans="1:14" ht="4.95" customHeight="1" x14ac:dyDescent="0.25">
      <c r="B13" s="8"/>
      <c r="C13" s="37"/>
      <c r="D13" s="41"/>
      <c r="E13" s="41"/>
      <c r="F13" s="41"/>
      <c r="G13" s="41"/>
      <c r="H13" s="41"/>
      <c r="I13" s="41"/>
      <c r="J13" s="41"/>
      <c r="K13" s="41"/>
      <c r="L13" s="41"/>
    </row>
    <row r="14" spans="1:14" ht="19.95" customHeight="1" x14ac:dyDescent="0.25">
      <c r="B14" s="8"/>
      <c r="C14" s="37" t="s">
        <v>11</v>
      </c>
      <c r="D14" s="102"/>
      <c r="E14" s="102"/>
      <c r="F14" s="102"/>
      <c r="G14" s="102"/>
      <c r="H14" s="102"/>
      <c r="I14" s="102"/>
      <c r="J14" s="102"/>
      <c r="K14" s="102"/>
      <c r="L14" s="102"/>
    </row>
    <row r="15" spans="1:14" ht="4.95" customHeight="1" x14ac:dyDescent="0.25">
      <c r="B15" s="8"/>
      <c r="C15" s="37"/>
      <c r="D15" s="41"/>
      <c r="E15" s="41"/>
      <c r="F15" s="41"/>
      <c r="G15" s="41"/>
      <c r="H15" s="41"/>
      <c r="I15" s="41"/>
      <c r="J15" s="41"/>
      <c r="K15" s="41"/>
      <c r="L15" s="41"/>
    </row>
    <row r="16" spans="1:14" ht="19.95" customHeight="1" x14ac:dyDescent="0.25">
      <c r="B16" s="8"/>
      <c r="C16" s="38" t="s">
        <v>2</v>
      </c>
      <c r="D16" s="102"/>
      <c r="E16" s="102"/>
      <c r="F16" s="102"/>
      <c r="G16" s="102"/>
      <c r="H16" s="102"/>
      <c r="I16" s="102"/>
      <c r="J16" s="102"/>
      <c r="K16" s="102"/>
      <c r="L16" s="102"/>
    </row>
    <row r="17" spans="1:13" ht="4.95" customHeight="1" x14ac:dyDescent="0.25">
      <c r="B17" s="8"/>
      <c r="C17" s="37"/>
      <c r="D17" s="41"/>
      <c r="E17" s="41"/>
      <c r="F17" s="41"/>
      <c r="G17" s="41"/>
      <c r="H17" s="41"/>
      <c r="I17" s="41"/>
      <c r="J17" s="41"/>
      <c r="K17" s="41"/>
      <c r="L17" s="41"/>
    </row>
    <row r="18" spans="1:13" ht="19.95" customHeight="1" x14ac:dyDescent="0.25">
      <c r="A18" s="5" t="s">
        <v>1</v>
      </c>
      <c r="B18" s="8"/>
      <c r="C18" s="38" t="s">
        <v>4</v>
      </c>
      <c r="D18" s="102"/>
      <c r="E18" s="102"/>
      <c r="F18" s="107"/>
      <c r="G18" s="102"/>
      <c r="H18" s="102"/>
      <c r="I18" s="102"/>
      <c r="J18" s="102"/>
      <c r="K18" s="102"/>
      <c r="L18" s="102"/>
    </row>
    <row r="19" spans="1:13" ht="4.95" customHeight="1" x14ac:dyDescent="0.25">
      <c r="B19" s="8"/>
      <c r="C19" s="37"/>
      <c r="D19" s="41"/>
      <c r="E19" s="41"/>
      <c r="F19" s="41"/>
      <c r="G19" s="41"/>
      <c r="H19" s="41"/>
      <c r="I19" s="41"/>
      <c r="J19" s="41"/>
      <c r="K19" s="41"/>
      <c r="L19" s="41"/>
    </row>
    <row r="20" spans="1:13" ht="19.95" customHeight="1" x14ac:dyDescent="0.25">
      <c r="B20" s="8"/>
      <c r="C20" s="39" t="s">
        <v>12</v>
      </c>
      <c r="D20" s="103"/>
      <c r="E20" s="103"/>
      <c r="F20" s="103"/>
      <c r="G20" s="103"/>
      <c r="H20" s="103"/>
      <c r="I20" s="103"/>
      <c r="J20" s="103"/>
      <c r="K20" s="103"/>
      <c r="L20" s="103"/>
    </row>
    <row r="21" spans="1:13" ht="4.95" customHeight="1" x14ac:dyDescent="0.25">
      <c r="B21" s="8"/>
      <c r="C21" s="37"/>
      <c r="D21" s="41"/>
      <c r="E21" s="41"/>
      <c r="F21" s="41"/>
      <c r="G21" s="41"/>
      <c r="H21" s="41"/>
      <c r="I21" s="41"/>
      <c r="J21" s="41"/>
      <c r="K21" s="41"/>
      <c r="L21" s="41"/>
    </row>
    <row r="22" spans="1:13" ht="19.95" customHeight="1" x14ac:dyDescent="0.25">
      <c r="C22" s="39" t="s">
        <v>10</v>
      </c>
      <c r="D22" s="104"/>
      <c r="E22" s="105"/>
      <c r="F22" s="105"/>
      <c r="G22" s="105"/>
      <c r="H22" s="105"/>
      <c r="I22" s="105"/>
      <c r="J22" s="105"/>
      <c r="K22" s="105"/>
      <c r="L22" s="105"/>
    </row>
    <row r="23" spans="1:13" ht="4.95" customHeight="1" x14ac:dyDescent="0.25">
      <c r="B23" s="8"/>
      <c r="C23" s="37"/>
      <c r="D23" s="41"/>
      <c r="E23" s="41"/>
      <c r="F23" s="41"/>
      <c r="G23" s="41"/>
      <c r="H23" s="41"/>
      <c r="I23" s="41"/>
      <c r="J23" s="41"/>
      <c r="K23" s="41"/>
      <c r="L23" s="41"/>
    </row>
    <row r="24" spans="1:13" ht="19.95" customHeight="1" x14ac:dyDescent="0.25">
      <c r="C24" s="39" t="s">
        <v>16</v>
      </c>
      <c r="D24" s="102"/>
      <c r="E24" s="102"/>
      <c r="F24" s="102"/>
      <c r="G24" s="102"/>
      <c r="H24" s="102"/>
      <c r="I24" s="102"/>
      <c r="J24" s="102"/>
      <c r="K24" s="102"/>
      <c r="L24" s="102"/>
    </row>
    <row r="25" spans="1:13" ht="4.95" customHeight="1" x14ac:dyDescent="0.25">
      <c r="B25" s="8"/>
      <c r="C25" s="37"/>
      <c r="D25" s="41"/>
      <c r="E25" s="41"/>
      <c r="F25" s="41"/>
      <c r="G25" s="41"/>
      <c r="H25" s="41"/>
      <c r="I25" s="41"/>
      <c r="J25" s="41"/>
      <c r="K25" s="41"/>
      <c r="L25" s="41"/>
    </row>
    <row r="26" spans="1:13" ht="19.95" customHeight="1" x14ac:dyDescent="0.25">
      <c r="C26" s="39" t="s">
        <v>83</v>
      </c>
      <c r="D26" s="102"/>
      <c r="E26" s="102"/>
      <c r="F26" s="102"/>
      <c r="G26" s="102"/>
      <c r="H26" s="102"/>
      <c r="I26" s="102"/>
      <c r="J26" s="102"/>
      <c r="K26" s="102"/>
      <c r="L26" s="102"/>
    </row>
    <row r="27" spans="1:13" ht="19.95" customHeight="1" x14ac:dyDescent="0.25">
      <c r="C27" s="8"/>
      <c r="D27" s="35"/>
      <c r="E27" s="35"/>
      <c r="F27" s="35"/>
      <c r="G27" s="35"/>
      <c r="H27" s="35"/>
      <c r="I27" s="35"/>
      <c r="J27" s="35"/>
      <c r="K27" s="35"/>
      <c r="L27" s="35"/>
    </row>
    <row r="28" spans="1:13" ht="15" customHeight="1" x14ac:dyDescent="0.25"/>
    <row r="29" spans="1:13" ht="15" customHeight="1" thickBot="1" x14ac:dyDescent="0.3">
      <c r="A29" s="5" t="s">
        <v>0</v>
      </c>
      <c r="B29" s="23" t="s">
        <v>51</v>
      </c>
      <c r="C29" s="21" t="s">
        <v>6</v>
      </c>
      <c r="D29" s="13"/>
      <c r="E29" s="13"/>
      <c r="F29" s="14"/>
      <c r="G29" s="13"/>
      <c r="H29" s="13"/>
      <c r="I29" s="13"/>
      <c r="J29" s="13"/>
      <c r="K29" s="14"/>
      <c r="L29" s="60" t="s">
        <v>34</v>
      </c>
      <c r="M29" s="17"/>
    </row>
    <row r="30" spans="1:13" ht="4.95" customHeight="1" x14ac:dyDescent="0.25">
      <c r="B30" s="8"/>
      <c r="C30" s="7"/>
      <c r="D30" s="15"/>
      <c r="E30" s="15"/>
      <c r="F30" s="15"/>
      <c r="G30" s="15"/>
      <c r="H30" s="15"/>
      <c r="I30" s="15"/>
      <c r="J30" s="15"/>
      <c r="K30" s="15"/>
      <c r="L30" s="15"/>
    </row>
    <row r="31" spans="1:13" ht="19.95" customHeight="1" x14ac:dyDescent="0.25">
      <c r="B31" s="8"/>
      <c r="C31" s="37" t="s">
        <v>7</v>
      </c>
      <c r="D31" s="40" t="s">
        <v>3</v>
      </c>
      <c r="E31" s="50">
        <v>45270</v>
      </c>
      <c r="F31" s="40" t="s">
        <v>71</v>
      </c>
      <c r="G31" s="50">
        <v>45271</v>
      </c>
      <c r="H31" s="40" t="s">
        <v>13</v>
      </c>
      <c r="I31" s="18"/>
      <c r="J31" s="18"/>
    </row>
    <row r="32" spans="1:13" ht="4.95" customHeight="1" x14ac:dyDescent="0.25">
      <c r="B32" s="8"/>
      <c r="C32" s="37"/>
    </row>
    <row r="33" spans="2:13" ht="19.95" customHeight="1" x14ac:dyDescent="0.25">
      <c r="B33" s="8"/>
      <c r="C33" s="37" t="s">
        <v>22</v>
      </c>
      <c r="D33" s="110"/>
      <c r="E33" s="110"/>
      <c r="F33" s="110"/>
      <c r="G33" s="110"/>
      <c r="H33" s="110"/>
      <c r="I33" s="110"/>
      <c r="J33" s="110"/>
      <c r="K33" s="110"/>
      <c r="L33" s="110"/>
      <c r="M33" s="17" t="s">
        <v>50</v>
      </c>
    </row>
    <row r="34" spans="2:13" ht="4.95" customHeight="1" x14ac:dyDescent="0.25">
      <c r="B34" s="8"/>
      <c r="C34" s="37"/>
      <c r="D34" s="15"/>
      <c r="E34" s="15"/>
      <c r="F34" s="15"/>
      <c r="G34" s="15"/>
      <c r="H34" s="15"/>
      <c r="I34" s="15"/>
      <c r="J34" s="15"/>
      <c r="K34" s="15"/>
      <c r="L34" s="15"/>
    </row>
    <row r="35" spans="2:13" ht="19.95" customHeight="1" x14ac:dyDescent="0.25">
      <c r="B35" s="53" t="b">
        <v>0</v>
      </c>
      <c r="C35" s="39" t="s">
        <v>26</v>
      </c>
      <c r="E35" s="6" t="s">
        <v>5</v>
      </c>
      <c r="G35" s="12" t="str">
        <f>"Forfait " &amp; M35 &amp; " CHF / 1er jour"</f>
        <v>Forfait 200 CHF / 1er jour</v>
      </c>
      <c r="I35" s="6">
        <v>1</v>
      </c>
      <c r="J35" s="6" t="s">
        <v>23</v>
      </c>
      <c r="K35" s="9" t="s">
        <v>18</v>
      </c>
      <c r="L35" s="11">
        <f>IF(AND(B35=TRUE,E31&lt;&gt;"",G31&lt;&gt;""),I35*M35,0)</f>
        <v>0</v>
      </c>
      <c r="M35" s="29">
        <v>200</v>
      </c>
    </row>
    <row r="36" spans="2:13" ht="19.95" customHeight="1" x14ac:dyDescent="0.25">
      <c r="B36" s="8"/>
      <c r="C36" s="39"/>
      <c r="G36" s="6" t="str">
        <f>"Forfait " &amp; M36 &amp; " CHF / jour supplémentaire"</f>
        <v>Forfait 90 CHF / jour supplémentaire</v>
      </c>
      <c r="I36" s="51">
        <f>IF(AND(B35=TRUE,E31&lt;&gt;"",G31&lt;&gt;""),G31-E31-I35,0)</f>
        <v>0</v>
      </c>
      <c r="J36" s="6" t="s">
        <v>24</v>
      </c>
      <c r="K36" s="9" t="s">
        <v>18</v>
      </c>
      <c r="L36" s="10">
        <f>IF(AND(B35=TRUE,E31&lt;&gt;"",G31&lt;&gt;""),I36*M36,0)</f>
        <v>0</v>
      </c>
      <c r="M36" s="20">
        <v>90</v>
      </c>
    </row>
    <row r="37" spans="2:13" ht="4.95" customHeight="1" x14ac:dyDescent="0.25">
      <c r="B37" s="8"/>
      <c r="C37" s="37"/>
      <c r="L37" s="15"/>
    </row>
    <row r="38" spans="2:13" ht="19.95" customHeight="1" x14ac:dyDescent="0.25">
      <c r="B38" s="53">
        <v>0</v>
      </c>
      <c r="C38" s="39" t="s">
        <v>27</v>
      </c>
      <c r="E38" s="6" t="s">
        <v>25</v>
      </c>
      <c r="K38" s="9"/>
      <c r="L38" s="12"/>
    </row>
    <row r="39" spans="2:13" ht="19.95" customHeight="1" x14ac:dyDescent="0.25">
      <c r="B39" s="8"/>
      <c r="C39" s="39"/>
      <c r="E39" s="6" t="s">
        <v>14</v>
      </c>
      <c r="G39" s="6" t="str">
        <f>"Forfait " &amp; M39 &amp; " CHF / nuitée"</f>
        <v>Forfait 80 CHF / nuitée</v>
      </c>
      <c r="I39" s="108">
        <v>1</v>
      </c>
      <c r="J39" s="109" t="s">
        <v>32</v>
      </c>
      <c r="K39" s="9" t="s">
        <v>18</v>
      </c>
      <c r="L39" s="11">
        <f>IF(B38=1,I39*M39,0)</f>
        <v>0</v>
      </c>
      <c r="M39" s="20">
        <v>80</v>
      </c>
    </row>
    <row r="40" spans="2:13" ht="19.95" customHeight="1" x14ac:dyDescent="0.25">
      <c r="B40" s="8"/>
      <c r="C40" s="39"/>
      <c r="E40" s="6" t="s">
        <v>15</v>
      </c>
      <c r="G40" s="6" t="str">
        <f>"Forfait " &amp; M40 &amp; " CHF / nuitée"</f>
        <v>Forfait 100 CHF / nuitée</v>
      </c>
      <c r="I40" s="108"/>
      <c r="J40" s="109"/>
      <c r="K40" s="9" t="s">
        <v>18</v>
      </c>
      <c r="L40" s="11">
        <f>IF(B38=2,I39*M40,0)</f>
        <v>0</v>
      </c>
      <c r="M40" s="20">
        <v>100</v>
      </c>
    </row>
    <row r="41" spans="2:13" ht="19.95" customHeight="1" x14ac:dyDescent="0.25">
      <c r="C41" s="40"/>
      <c r="E41" s="6" t="s">
        <v>17</v>
      </c>
      <c r="G41" s="6" t="str">
        <f>"Forfait " &amp; M41 &amp; " CHF / nuitée"</f>
        <v>Forfait 160 CHF / nuitée</v>
      </c>
      <c r="I41" s="108"/>
      <c r="J41" s="109"/>
      <c r="K41" s="9" t="s">
        <v>18</v>
      </c>
      <c r="L41" s="11">
        <f>IF(B38=3,I39*M41,0)</f>
        <v>0</v>
      </c>
      <c r="M41" s="20">
        <v>160</v>
      </c>
    </row>
    <row r="42" spans="2:13" ht="4.95" customHeight="1" x14ac:dyDescent="0.25">
      <c r="B42" s="8"/>
      <c r="C42" s="34"/>
      <c r="L42" s="15"/>
    </row>
    <row r="43" spans="2:13" ht="4.95" customHeight="1" x14ac:dyDescent="0.25">
      <c r="B43" s="8"/>
      <c r="C43" s="8"/>
    </row>
    <row r="44" spans="2:13" ht="4.95" customHeight="1" thickBot="1" x14ac:dyDescent="0.3">
      <c r="B44" s="8"/>
      <c r="C44" s="8"/>
    </row>
    <row r="45" spans="2:13" ht="19.95" customHeight="1" x14ac:dyDescent="0.25">
      <c r="B45" s="53" t="b">
        <v>0</v>
      </c>
      <c r="C45" s="99" t="s">
        <v>68</v>
      </c>
      <c r="D45" s="42"/>
      <c r="E45" s="42" t="s">
        <v>66</v>
      </c>
      <c r="F45" s="42"/>
      <c r="G45" s="43" t="str">
        <f>"Forfait " &amp; M45 &amp; " CHF / jour, min. 2 jours"</f>
        <v>Forfait 200 CHF / jour, min. 2 jours</v>
      </c>
      <c r="H45" s="42"/>
      <c r="I45" s="42">
        <v>2</v>
      </c>
      <c r="J45" s="42" t="s">
        <v>67</v>
      </c>
      <c r="K45" s="44" t="s">
        <v>18</v>
      </c>
      <c r="L45" s="45">
        <f>IF(AND(B45=TRUE,E31&lt;&gt;"",G31&lt;&gt;""),I45*M45,0)</f>
        <v>0</v>
      </c>
      <c r="M45" s="29">
        <v>200</v>
      </c>
    </row>
    <row r="46" spans="2:13" ht="19.95" customHeight="1" thickBot="1" x14ac:dyDescent="0.3">
      <c r="B46" s="8"/>
      <c r="C46" s="100"/>
      <c r="D46" s="46"/>
      <c r="E46" s="46"/>
      <c r="F46" s="46"/>
      <c r="G46" s="46" t="str">
        <f>"Forfait " &amp; M46 &amp; " CHF / jour supplémentaire"</f>
        <v>Forfait 200 CHF / jour supplémentaire</v>
      </c>
      <c r="H46" s="46"/>
      <c r="I46" s="52">
        <f>IF(AND(B45=TRUE,E31&lt;&gt;"",G31&lt;&gt;"",G31-E31-I45&gt;0),G31-E31-I45,0)</f>
        <v>0</v>
      </c>
      <c r="J46" s="46" t="s">
        <v>24</v>
      </c>
      <c r="K46" s="47" t="s">
        <v>18</v>
      </c>
      <c r="L46" s="48">
        <f>IF(AND(B45=TRUE,E31&lt;&gt;"",G31&lt;&gt;""),I46*M46,0)</f>
        <v>0</v>
      </c>
      <c r="M46" s="20">
        <v>200</v>
      </c>
    </row>
    <row r="47" spans="2:13" ht="4.95" customHeight="1" x14ac:dyDescent="0.25">
      <c r="B47" s="8"/>
      <c r="C47" s="7"/>
    </row>
    <row r="48" spans="2:13" ht="4.95" customHeight="1" x14ac:dyDescent="0.25">
      <c r="B48" s="8"/>
      <c r="C48" s="7"/>
    </row>
    <row r="49" spans="1:13" ht="19.95" customHeight="1" x14ac:dyDescent="0.25">
      <c r="B49" s="54" t="b">
        <v>0</v>
      </c>
      <c r="C49" s="40" t="s">
        <v>19</v>
      </c>
      <c r="E49" s="6" t="s">
        <v>20</v>
      </c>
      <c r="G49" s="6" t="str">
        <f>"Forfait " &amp; M49 &amp; " CHF"</f>
        <v>Forfait 20 CHF</v>
      </c>
      <c r="K49" s="9" t="s">
        <v>18</v>
      </c>
      <c r="L49" s="11">
        <f>IF(B49=TRUE,M49,0)</f>
        <v>0</v>
      </c>
      <c r="M49" s="20">
        <v>20</v>
      </c>
    </row>
    <row r="50" spans="1:13" ht="19.95" customHeight="1" x14ac:dyDescent="0.25">
      <c r="B50" s="54" t="b">
        <v>0</v>
      </c>
      <c r="E50" s="6" t="s">
        <v>21</v>
      </c>
      <c r="G50" s="6" t="str">
        <f>"Forfait " &amp; M50 &amp; " CHF (sans dosettes, ni sucre, ni crème)"</f>
        <v>Forfait 20 CHF (sans dosettes, ni sucre, ni crème)</v>
      </c>
      <c r="K50" s="9" t="s">
        <v>18</v>
      </c>
      <c r="L50" s="11">
        <f>IF(B50=TRUE,M50,0)</f>
        <v>0</v>
      </c>
      <c r="M50" s="20">
        <v>20</v>
      </c>
    </row>
    <row r="51" spans="1:13" ht="15" customHeight="1" x14ac:dyDescent="0.25"/>
    <row r="52" spans="1:13" ht="15" customHeight="1" x14ac:dyDescent="0.25"/>
    <row r="53" spans="1:13" ht="15" customHeight="1" thickBot="1" x14ac:dyDescent="0.3">
      <c r="A53" s="5" t="s">
        <v>0</v>
      </c>
      <c r="B53" s="16"/>
      <c r="C53" s="22" t="s">
        <v>33</v>
      </c>
      <c r="D53" s="13"/>
      <c r="E53" s="13"/>
      <c r="F53" s="14"/>
      <c r="G53" s="13"/>
      <c r="H53" s="13"/>
      <c r="I53" s="13"/>
      <c r="J53" s="13"/>
      <c r="K53" s="14"/>
      <c r="L53" s="61" t="s">
        <v>35</v>
      </c>
      <c r="M53" s="17"/>
    </row>
    <row r="54" spans="1:13" ht="4.95" customHeight="1" x14ac:dyDescent="0.25">
      <c r="B54" s="8"/>
      <c r="C54" s="7"/>
      <c r="D54" s="15"/>
      <c r="E54" s="15"/>
      <c r="F54" s="15"/>
      <c r="G54" s="15"/>
      <c r="H54" s="15"/>
      <c r="I54" s="15"/>
      <c r="J54" s="15"/>
      <c r="K54" s="15"/>
      <c r="L54" s="15"/>
    </row>
    <row r="55" spans="1:13" ht="19.95" customHeight="1" x14ac:dyDescent="0.25">
      <c r="C55" s="40" t="s">
        <v>28</v>
      </c>
      <c r="E55" s="56"/>
      <c r="F55" s="6" t="s">
        <v>29</v>
      </c>
      <c r="G55" s="6" t="str">
        <f>M55 &amp; " CHF / pers. / nuitée"</f>
        <v>3 CHF / pers. / nuitée</v>
      </c>
      <c r="K55" s="9" t="s">
        <v>18</v>
      </c>
      <c r="L55" s="11">
        <f>IF(E55&lt;&gt;"",E55*M55*I39,0)+IF(AND(E55&lt;&gt;"",B45=TRUE),E55*M55*(I45+I46),0)</f>
        <v>0</v>
      </c>
      <c r="M55" s="20">
        <v>3</v>
      </c>
    </row>
    <row r="56" spans="1:13" ht="4.95" customHeight="1" x14ac:dyDescent="0.25">
      <c r="B56" s="8"/>
      <c r="C56" s="37"/>
      <c r="L56" s="15"/>
    </row>
    <row r="57" spans="1:13" ht="19.95" customHeight="1" x14ac:dyDescent="0.25">
      <c r="C57" s="40"/>
      <c r="E57" s="56"/>
      <c r="F57" s="6" t="s">
        <v>31</v>
      </c>
      <c r="G57" s="6" t="str">
        <f>M57 &amp; " CHF / pers. / nuitée"</f>
        <v>0 CHF / pers. / nuitée</v>
      </c>
      <c r="K57" s="9" t="s">
        <v>18</v>
      </c>
      <c r="L57" s="11">
        <f>IF(E57&lt;&gt;"",E57*M57*I39,0)</f>
        <v>0</v>
      </c>
      <c r="M57" s="20">
        <v>0</v>
      </c>
    </row>
    <row r="58" spans="1:13" ht="4.95" customHeight="1" x14ac:dyDescent="0.25">
      <c r="B58" s="8"/>
      <c r="C58" s="37"/>
      <c r="L58" s="15"/>
    </row>
    <row r="59" spans="1:13" ht="19.95" customHeight="1" x14ac:dyDescent="0.25">
      <c r="C59" s="40" t="s">
        <v>36</v>
      </c>
      <c r="E59" s="56"/>
      <c r="F59" s="6" t="s">
        <v>39</v>
      </c>
      <c r="G59" s="6" t="str">
        <f>M59 &amp; " CHF / dosettes"</f>
        <v>0.5 CHF / dosettes</v>
      </c>
      <c r="K59" s="9" t="s">
        <v>18</v>
      </c>
      <c r="L59" s="11">
        <f>IF(E59&lt;&gt;"",E59*M59,0)</f>
        <v>0</v>
      </c>
      <c r="M59" s="20">
        <v>0.5</v>
      </c>
    </row>
    <row r="60" spans="1:13" ht="4.95" customHeight="1" x14ac:dyDescent="0.25">
      <c r="B60" s="8"/>
      <c r="C60" s="37"/>
      <c r="L60" s="15"/>
    </row>
    <row r="61" spans="1:13" ht="19.95" customHeight="1" x14ac:dyDescent="0.25">
      <c r="C61" s="40" t="s">
        <v>49</v>
      </c>
      <c r="E61" s="56"/>
      <c r="F61" s="6" t="s">
        <v>40</v>
      </c>
      <c r="G61" s="6" t="str">
        <f>M61 &amp; " CHF / sac"</f>
        <v>2.5 CHF / sac</v>
      </c>
      <c r="K61" s="9" t="s">
        <v>18</v>
      </c>
      <c r="L61" s="11">
        <f>IF(E61&lt;&gt;"",E61*M61,0)</f>
        <v>0</v>
      </c>
      <c r="M61" s="20">
        <v>2.5</v>
      </c>
    </row>
    <row r="62" spans="1:13" ht="4.95" customHeight="1" x14ac:dyDescent="0.25">
      <c r="B62" s="8"/>
      <c r="C62" s="37"/>
      <c r="L62" s="15"/>
    </row>
    <row r="63" spans="1:13" ht="19.95" customHeight="1" x14ac:dyDescent="0.25">
      <c r="C63" s="40"/>
      <c r="E63" s="56"/>
      <c r="F63" s="6" t="s">
        <v>41</v>
      </c>
      <c r="G63" s="6" t="str">
        <f>M63 &amp; " CHF / sac"</f>
        <v>4 CHF / sac</v>
      </c>
      <c r="K63" s="9" t="s">
        <v>18</v>
      </c>
      <c r="L63" s="11">
        <f>IF(E63&lt;&gt;"",E63*M63,0)</f>
        <v>0</v>
      </c>
      <c r="M63" s="20">
        <v>4</v>
      </c>
    </row>
    <row r="64" spans="1:13" ht="4.95" customHeight="1" x14ac:dyDescent="0.25">
      <c r="B64" s="8"/>
      <c r="C64" s="37"/>
      <c r="L64" s="15"/>
    </row>
    <row r="65" spans="2:13" ht="19.95" customHeight="1" x14ac:dyDescent="0.25">
      <c r="C65" s="40"/>
      <c r="E65" s="56"/>
      <c r="F65" s="6" t="s">
        <v>42</v>
      </c>
      <c r="G65" s="6" t="str">
        <f>M65 &amp; " CHF / sac"</f>
        <v>8 CHF / sac</v>
      </c>
      <c r="K65" s="9" t="s">
        <v>18</v>
      </c>
      <c r="L65" s="11">
        <f>IF(E65&lt;&gt;"",E65*M65,0)</f>
        <v>0</v>
      </c>
      <c r="M65" s="20">
        <v>8</v>
      </c>
    </row>
    <row r="66" spans="2:13" ht="4.95" customHeight="1" x14ac:dyDescent="0.25">
      <c r="B66" s="8"/>
      <c r="C66" s="37"/>
      <c r="L66" s="15"/>
    </row>
    <row r="67" spans="2:13" ht="19.95" customHeight="1" x14ac:dyDescent="0.25">
      <c r="C67" s="40" t="s">
        <v>37</v>
      </c>
      <c r="E67" s="56"/>
      <c r="F67" s="6" t="s">
        <v>43</v>
      </c>
      <c r="G67" s="6" t="str">
        <f>M67 &amp; " CHF / linge"</f>
        <v>1 CHF / linge</v>
      </c>
      <c r="K67" s="9" t="s">
        <v>18</v>
      </c>
      <c r="L67" s="11">
        <f>IF(E67&lt;&gt;"",E67*M67,0)</f>
        <v>0</v>
      </c>
      <c r="M67" s="20">
        <v>1</v>
      </c>
    </row>
    <row r="68" spans="2:13" ht="4.95" customHeight="1" x14ac:dyDescent="0.25">
      <c r="B68" s="8"/>
      <c r="C68" s="37"/>
      <c r="L68" s="15"/>
    </row>
    <row r="69" spans="2:13" ht="19.95" customHeight="1" x14ac:dyDescent="0.25">
      <c r="C69" s="40" t="s">
        <v>84</v>
      </c>
      <c r="E69" s="56"/>
      <c r="F69" s="6" t="s">
        <v>85</v>
      </c>
      <c r="G69" s="6" t="str">
        <f>M69 &amp; " CHF / lot"</f>
        <v>3 CHF / lot</v>
      </c>
      <c r="K69" s="9" t="s">
        <v>18</v>
      </c>
      <c r="L69" s="11">
        <f>IF(E69&lt;&gt;"",E69*M69,0)</f>
        <v>0</v>
      </c>
      <c r="M69" s="20">
        <v>3</v>
      </c>
    </row>
    <row r="70" spans="2:13" ht="4.95" customHeight="1" x14ac:dyDescent="0.25">
      <c r="B70" s="8"/>
      <c r="C70" s="37"/>
      <c r="L70" s="15"/>
    </row>
    <row r="71" spans="2:13" ht="19.95" customHeight="1" x14ac:dyDescent="0.25">
      <c r="C71" s="40" t="s">
        <v>38</v>
      </c>
      <c r="E71" s="56"/>
      <c r="F71" s="6" t="s">
        <v>45</v>
      </c>
      <c r="G71" s="6" t="str">
        <f>M71 &amp; " CHF / KWh"</f>
        <v>0.4 CHF / KWh</v>
      </c>
      <c r="K71" s="9"/>
      <c r="L71" s="12"/>
      <c r="M71" s="20">
        <v>0.4</v>
      </c>
    </row>
    <row r="72" spans="2:13" ht="19.95" customHeight="1" x14ac:dyDescent="0.25">
      <c r="C72" s="40"/>
      <c r="E72" s="56"/>
      <c r="F72" s="6" t="s">
        <v>47</v>
      </c>
      <c r="G72" s="57">
        <f>E72-E71</f>
        <v>0</v>
      </c>
      <c r="H72" s="6" t="s">
        <v>46</v>
      </c>
      <c r="K72" s="9" t="s">
        <v>18</v>
      </c>
      <c r="L72" s="11">
        <f>IF(AND(E71&lt;&gt;"",E72&lt;&gt;""),G72*M71,0)</f>
        <v>0</v>
      </c>
    </row>
    <row r="73" spans="2:13" ht="4.95" customHeight="1" x14ac:dyDescent="0.25">
      <c r="B73" s="8"/>
      <c r="C73" s="37"/>
      <c r="L73" s="15"/>
    </row>
    <row r="74" spans="2:13" ht="19.95" customHeight="1" x14ac:dyDescent="0.25">
      <c r="C74" s="40" t="s">
        <v>44</v>
      </c>
      <c r="E74" s="106"/>
      <c r="F74" s="106"/>
      <c r="G74" s="106"/>
      <c r="H74" s="106"/>
      <c r="I74" s="106"/>
      <c r="J74" s="106"/>
      <c r="K74" s="9" t="s">
        <v>18</v>
      </c>
      <c r="L74" s="58"/>
    </row>
    <row r="75" spans="2:13" ht="4.95" customHeight="1" x14ac:dyDescent="0.25">
      <c r="B75" s="8"/>
      <c r="C75" s="37"/>
      <c r="L75" s="15"/>
    </row>
    <row r="76" spans="2:13" ht="19.95" customHeight="1" x14ac:dyDescent="0.25">
      <c r="C76" s="40" t="s">
        <v>64</v>
      </c>
      <c r="E76" s="56"/>
      <c r="F76" s="6" t="s">
        <v>65</v>
      </c>
      <c r="G76" s="6" t="str">
        <f>M76 &amp; " CHF / h"</f>
        <v>30 CHF / h</v>
      </c>
      <c r="K76" s="9" t="s">
        <v>18</v>
      </c>
      <c r="L76" s="11">
        <f>IF(E76&lt;&gt;"",E76*M76,0)</f>
        <v>0</v>
      </c>
      <c r="M76" s="20">
        <v>30</v>
      </c>
    </row>
    <row r="77" spans="2:13" ht="13.8" x14ac:dyDescent="0.25">
      <c r="C77" s="40"/>
    </row>
    <row r="78" spans="2:13" ht="19.95" customHeight="1" thickBot="1" x14ac:dyDescent="0.3">
      <c r="C78" s="85" t="s">
        <v>77</v>
      </c>
      <c r="D78" s="19" t="s">
        <v>18</v>
      </c>
      <c r="E78" s="59">
        <v>200</v>
      </c>
      <c r="F78" s="19" t="s">
        <v>78</v>
      </c>
      <c r="G78" s="59">
        <f>IF(L78-E78=0,0,L78-E78)</f>
        <v>-200</v>
      </c>
      <c r="H78" s="19" t="s">
        <v>48</v>
      </c>
      <c r="I78" s="19"/>
      <c r="J78" s="19"/>
      <c r="K78" s="36" t="s">
        <v>18</v>
      </c>
      <c r="L78" s="49">
        <f>L35+L36+L39+L40+L41+L45+L46+L49+L50+L55+L57+L59+L61+L63+L65+L67+L69+L72+L74+L76</f>
        <v>0</v>
      </c>
    </row>
    <row r="79" spans="2:13" ht="19.95" customHeight="1" thickTop="1" x14ac:dyDescent="0.25">
      <c r="C79" s="6" t="s">
        <v>76</v>
      </c>
      <c r="E79" s="84"/>
      <c r="G79" s="84"/>
    </row>
    <row r="82" spans="2:13" ht="19.95" customHeight="1" x14ac:dyDescent="0.25">
      <c r="B82" s="8"/>
      <c r="C82" s="37" t="s">
        <v>63</v>
      </c>
      <c r="D82" s="90"/>
      <c r="E82" s="90"/>
      <c r="F82" s="90"/>
      <c r="G82" s="90"/>
      <c r="H82" s="90"/>
      <c r="I82" s="90"/>
      <c r="J82" s="90"/>
      <c r="K82" s="90"/>
      <c r="L82" s="90"/>
      <c r="M82" s="17" t="s">
        <v>50</v>
      </c>
    </row>
    <row r="83" spans="2:13" ht="19.95" customHeight="1" x14ac:dyDescent="0.25">
      <c r="B83" s="8"/>
      <c r="C83" s="7"/>
      <c r="D83" s="90"/>
      <c r="E83" s="90"/>
      <c r="F83" s="90"/>
      <c r="G83" s="90"/>
      <c r="H83" s="90"/>
      <c r="I83" s="90"/>
      <c r="J83" s="90"/>
      <c r="K83" s="90"/>
      <c r="L83" s="90"/>
      <c r="M83" s="17" t="s">
        <v>50</v>
      </c>
    </row>
    <row r="84" spans="2:13" ht="19.95" customHeight="1" x14ac:dyDescent="0.25">
      <c r="B84" s="8"/>
      <c r="C84" s="7"/>
      <c r="D84" s="90"/>
      <c r="E84" s="90"/>
      <c r="F84" s="90"/>
      <c r="G84" s="90"/>
      <c r="H84" s="90"/>
      <c r="I84" s="90"/>
      <c r="J84" s="90"/>
      <c r="K84" s="90"/>
      <c r="L84" s="90"/>
      <c r="M84" s="17" t="s">
        <v>50</v>
      </c>
    </row>
    <row r="88" spans="2:13" ht="13.8" x14ac:dyDescent="0.25">
      <c r="C88" s="40" t="s">
        <v>69</v>
      </c>
    </row>
    <row r="89" spans="2:13" ht="13.8" x14ac:dyDescent="0.25">
      <c r="C89" s="40" t="s">
        <v>70</v>
      </c>
    </row>
    <row r="90" spans="2:13" ht="13.8" x14ac:dyDescent="0.25">
      <c r="C90" s="40" t="s">
        <v>72</v>
      </c>
    </row>
    <row r="94" spans="2:13" ht="13.8" thickBot="1" x14ac:dyDescent="0.3"/>
    <row r="95" spans="2:13" x14ac:dyDescent="0.25">
      <c r="C95" s="79"/>
      <c r="D95" s="80"/>
      <c r="E95" s="80"/>
      <c r="F95" s="80"/>
      <c r="G95" s="80"/>
      <c r="H95" s="80"/>
      <c r="I95" s="80"/>
      <c r="J95" s="80"/>
      <c r="K95" s="80"/>
      <c r="L95" s="69"/>
    </row>
    <row r="96" spans="2:13" ht="13.8" x14ac:dyDescent="0.25">
      <c r="C96" s="81" t="s">
        <v>80</v>
      </c>
      <c r="E96" s="93" t="s">
        <v>73</v>
      </c>
      <c r="F96" s="93"/>
      <c r="G96" s="94"/>
      <c r="H96" s="95"/>
      <c r="L96" s="72"/>
    </row>
    <row r="97" spans="3:12" ht="13.8" x14ac:dyDescent="0.25">
      <c r="C97" s="81" t="s">
        <v>79</v>
      </c>
      <c r="D97" s="40"/>
      <c r="E97" s="93"/>
      <c r="F97" s="93"/>
      <c r="G97" s="96"/>
      <c r="H97" s="96"/>
      <c r="I97" s="67"/>
      <c r="J97" s="67"/>
      <c r="K97" s="67"/>
      <c r="L97" s="72"/>
    </row>
    <row r="98" spans="3:12" ht="13.8" x14ac:dyDescent="0.25">
      <c r="C98" s="70"/>
      <c r="D98" s="40"/>
      <c r="E98" s="71"/>
      <c r="F98" s="9"/>
      <c r="L98" s="72"/>
    </row>
    <row r="99" spans="3:12" ht="13.8" x14ac:dyDescent="0.25">
      <c r="C99" s="70"/>
      <c r="D99" s="40"/>
      <c r="E99" s="93" t="s">
        <v>75</v>
      </c>
      <c r="F99" s="93"/>
      <c r="G99" s="91"/>
      <c r="H99" s="91"/>
      <c r="I99" s="91"/>
      <c r="J99" s="91"/>
      <c r="K99" s="91"/>
      <c r="L99" s="72"/>
    </row>
    <row r="100" spans="3:12" ht="13.8" x14ac:dyDescent="0.25">
      <c r="C100" s="73"/>
      <c r="D100" s="40"/>
      <c r="E100" s="93"/>
      <c r="F100" s="93"/>
      <c r="G100" s="91"/>
      <c r="H100" s="91"/>
      <c r="I100" s="91"/>
      <c r="J100" s="91"/>
      <c r="K100" s="91"/>
      <c r="L100" s="72"/>
    </row>
    <row r="101" spans="3:12" ht="13.8" x14ac:dyDescent="0.25">
      <c r="C101" s="73"/>
      <c r="D101" s="40"/>
      <c r="E101" s="93"/>
      <c r="F101" s="93"/>
      <c r="G101" s="92"/>
      <c r="H101" s="92"/>
      <c r="I101" s="92"/>
      <c r="J101" s="92"/>
      <c r="K101" s="92"/>
      <c r="L101" s="72"/>
    </row>
    <row r="102" spans="3:12" ht="13.8" x14ac:dyDescent="0.25">
      <c r="C102" s="73"/>
      <c r="D102" s="40"/>
      <c r="E102" s="40"/>
      <c r="F102" s="9"/>
      <c r="L102" s="72"/>
    </row>
    <row r="103" spans="3:12" ht="13.8" x14ac:dyDescent="0.25">
      <c r="C103" s="73"/>
      <c r="D103" s="40"/>
      <c r="E103" s="93" t="s">
        <v>74</v>
      </c>
      <c r="F103" s="93"/>
      <c r="G103" s="95"/>
      <c r="H103" s="95"/>
      <c r="I103" s="95"/>
      <c r="J103" s="95"/>
      <c r="K103" s="95"/>
      <c r="L103" s="72"/>
    </row>
    <row r="104" spans="3:12" ht="13.8" x14ac:dyDescent="0.25">
      <c r="C104" s="73"/>
      <c r="D104" s="40"/>
      <c r="E104" s="93"/>
      <c r="F104" s="93"/>
      <c r="G104" s="95"/>
      <c r="H104" s="95"/>
      <c r="I104" s="95"/>
      <c r="J104" s="95"/>
      <c r="K104" s="95"/>
      <c r="L104" s="72"/>
    </row>
    <row r="105" spans="3:12" ht="13.8" x14ac:dyDescent="0.25">
      <c r="C105" s="73"/>
      <c r="D105" s="40"/>
      <c r="E105" s="93"/>
      <c r="F105" s="93"/>
      <c r="G105" s="96"/>
      <c r="H105" s="96"/>
      <c r="I105" s="96"/>
      <c r="J105" s="96"/>
      <c r="K105" s="96"/>
      <c r="L105" s="72"/>
    </row>
    <row r="106" spans="3:12" ht="14.4" thickBot="1" x14ac:dyDescent="0.3">
      <c r="C106" s="74"/>
      <c r="D106" s="75"/>
      <c r="E106" s="75"/>
      <c r="F106" s="76"/>
      <c r="G106" s="77"/>
      <c r="H106" s="77"/>
      <c r="I106" s="77"/>
      <c r="J106" s="77"/>
      <c r="K106" s="77"/>
      <c r="L106" s="78"/>
    </row>
    <row r="107" spans="3:12" ht="13.8" x14ac:dyDescent="0.25">
      <c r="C107" s="40"/>
      <c r="D107" s="40"/>
      <c r="E107" s="40"/>
    </row>
    <row r="108" spans="3:12" ht="14.4" thickBot="1" x14ac:dyDescent="0.3">
      <c r="C108" s="40"/>
      <c r="D108" s="40"/>
      <c r="E108" s="40"/>
    </row>
    <row r="109" spans="3:12" ht="13.8" x14ac:dyDescent="0.25">
      <c r="C109" s="82"/>
      <c r="D109" s="68"/>
      <c r="E109" s="68"/>
      <c r="F109" s="80"/>
      <c r="G109" s="80"/>
      <c r="H109" s="80"/>
      <c r="I109" s="80"/>
      <c r="J109" s="80"/>
      <c r="K109" s="80"/>
      <c r="L109" s="69"/>
    </row>
    <row r="110" spans="3:12" ht="13.8" x14ac:dyDescent="0.25">
      <c r="C110" s="81" t="s">
        <v>81</v>
      </c>
      <c r="D110" s="40"/>
      <c r="E110" s="93" t="s">
        <v>73</v>
      </c>
      <c r="F110" s="93"/>
      <c r="G110" s="94"/>
      <c r="H110" s="95"/>
      <c r="L110" s="72"/>
    </row>
    <row r="111" spans="3:12" ht="13.8" x14ac:dyDescent="0.25">
      <c r="C111" s="81" t="s">
        <v>82</v>
      </c>
      <c r="D111" s="40"/>
      <c r="E111" s="93"/>
      <c r="F111" s="93"/>
      <c r="G111" s="96"/>
      <c r="H111" s="96"/>
      <c r="I111" s="67"/>
      <c r="J111" s="67"/>
      <c r="K111" s="67"/>
      <c r="L111" s="72"/>
    </row>
    <row r="112" spans="3:12" ht="13.8" x14ac:dyDescent="0.25">
      <c r="C112" s="70"/>
      <c r="D112" s="40"/>
      <c r="E112" s="71"/>
      <c r="F112" s="9"/>
      <c r="L112" s="72"/>
    </row>
    <row r="113" spans="1:12" ht="13.8" x14ac:dyDescent="0.25">
      <c r="C113" s="70"/>
      <c r="D113" s="40"/>
      <c r="E113" s="93" t="s">
        <v>75</v>
      </c>
      <c r="F113" s="93"/>
      <c r="G113" s="91"/>
      <c r="H113" s="91"/>
      <c r="I113" s="91"/>
      <c r="J113" s="91"/>
      <c r="K113" s="91"/>
      <c r="L113" s="72"/>
    </row>
    <row r="114" spans="1:12" ht="13.8" x14ac:dyDescent="0.25">
      <c r="C114" s="73"/>
      <c r="D114" s="40"/>
      <c r="E114" s="93"/>
      <c r="F114" s="93"/>
      <c r="G114" s="91"/>
      <c r="H114" s="91"/>
      <c r="I114" s="91"/>
      <c r="J114" s="91"/>
      <c r="K114" s="91"/>
      <c r="L114" s="72"/>
    </row>
    <row r="115" spans="1:12" ht="13.8" x14ac:dyDescent="0.25">
      <c r="C115" s="73"/>
      <c r="D115" s="40"/>
      <c r="E115" s="93"/>
      <c r="F115" s="93"/>
      <c r="G115" s="92"/>
      <c r="H115" s="92"/>
      <c r="I115" s="92"/>
      <c r="J115" s="92"/>
      <c r="K115" s="92"/>
      <c r="L115" s="72"/>
    </row>
    <row r="116" spans="1:12" ht="13.8" x14ac:dyDescent="0.25">
      <c r="C116" s="70"/>
      <c r="D116" s="40"/>
      <c r="E116" s="71"/>
      <c r="F116" s="9"/>
      <c r="L116" s="72"/>
    </row>
    <row r="117" spans="1:12" ht="13.8" x14ac:dyDescent="0.25">
      <c r="C117" s="70"/>
      <c r="D117" s="40"/>
      <c r="E117" s="93" t="s">
        <v>74</v>
      </c>
      <c r="F117" s="93"/>
      <c r="G117" s="95"/>
      <c r="H117" s="95"/>
      <c r="I117" s="95"/>
      <c r="J117" s="95"/>
      <c r="K117" s="95"/>
      <c r="L117" s="72"/>
    </row>
    <row r="118" spans="1:12" ht="13.8" x14ac:dyDescent="0.25">
      <c r="C118" s="73"/>
      <c r="D118" s="40"/>
      <c r="E118" s="93"/>
      <c r="F118" s="93"/>
      <c r="G118" s="95"/>
      <c r="H118" s="95"/>
      <c r="I118" s="95"/>
      <c r="J118" s="95"/>
      <c r="K118" s="95"/>
      <c r="L118" s="72"/>
    </row>
    <row r="119" spans="1:12" ht="13.8" x14ac:dyDescent="0.25">
      <c r="C119" s="73"/>
      <c r="D119" s="40"/>
      <c r="E119" s="93"/>
      <c r="F119" s="93"/>
      <c r="G119" s="96"/>
      <c r="H119" s="96"/>
      <c r="I119" s="96"/>
      <c r="J119" s="96"/>
      <c r="K119" s="96"/>
      <c r="L119" s="72"/>
    </row>
    <row r="120" spans="1:12" ht="13.8" thickBot="1" x14ac:dyDescent="0.3">
      <c r="C120" s="83"/>
      <c r="D120" s="77"/>
      <c r="E120" s="77"/>
      <c r="F120" s="77"/>
      <c r="G120" s="77"/>
      <c r="H120" s="77"/>
      <c r="I120" s="77"/>
      <c r="J120" s="77"/>
      <c r="K120" s="77"/>
      <c r="L120" s="78"/>
    </row>
    <row r="123" spans="1:12" x14ac:dyDescent="0.25">
      <c r="A123" s="33" t="s">
        <v>86</v>
      </c>
      <c r="C123" s="33"/>
    </row>
  </sheetData>
  <sheetProtection sheet="1" selectLockedCells="1"/>
  <mergeCells count="31">
    <mergeCell ref="E113:F115"/>
    <mergeCell ref="E117:F119"/>
    <mergeCell ref="G113:K115"/>
    <mergeCell ref="G103:K105"/>
    <mergeCell ref="G117:K119"/>
    <mergeCell ref="G110:H111"/>
    <mergeCell ref="E110:F111"/>
    <mergeCell ref="E103:F105"/>
    <mergeCell ref="C45:C46"/>
    <mergeCell ref="D83:L83"/>
    <mergeCell ref="D84:L84"/>
    <mergeCell ref="D12:L12"/>
    <mergeCell ref="D14:L14"/>
    <mergeCell ref="D16:L16"/>
    <mergeCell ref="D20:L20"/>
    <mergeCell ref="D22:L22"/>
    <mergeCell ref="E74:J74"/>
    <mergeCell ref="D18:E18"/>
    <mergeCell ref="F18:L18"/>
    <mergeCell ref="I39:I41"/>
    <mergeCell ref="J39:J41"/>
    <mergeCell ref="D24:L24"/>
    <mergeCell ref="D26:L26"/>
    <mergeCell ref="D33:L33"/>
    <mergeCell ref="J2:K2"/>
    <mergeCell ref="D82:L82"/>
    <mergeCell ref="G99:K101"/>
    <mergeCell ref="E99:F101"/>
    <mergeCell ref="G96:H97"/>
    <mergeCell ref="E96:F97"/>
    <mergeCell ref="J3:L3"/>
  </mergeCells>
  <dataValidations disablePrompts="1" count="3">
    <dataValidation allowBlank="1" showInputMessage="1" showErrorMessage="1" prompt="L’étiquette de revenu mensuel prévu figure dans la cellule de droite. Entrez le revenu 1 dans la cellule C5 et le revenu supplémentaire dans C6 pour calculer le total des revenus mensuels dans C7. L’instruction suivante se trouve dans la cellule A7." sqref="A29:B29 A10:B10 A53:B53" xr:uid="{37ECE25A-D750-4901-9936-FA0425D6DFC1}"/>
    <dataValidation allowBlank="1" showInputMessage="1" showErrorMessage="1" prompt="Le solde prévu est calculé automatiquement dans la cellule H4, le solde réel dans la cellule H6 et la différence dans la cellule H8. L’instruction suivante se trouve dans la cellule A9." sqref="A18:B18" xr:uid="{30295BAD-27FA-449C-8A78-ECFC2ACE1A2B}"/>
    <dataValidation allowBlank="1" showInputMessage="1" showErrorMessage="1" prompt="Le titre de cette feuille de calcul figure dans la C2. L’instruction suivante figure dans la cellule A4." sqref="A3:B8" xr:uid="{B4FABB03-3192-4386-8C0C-14BCEBFC58A9}"/>
  </dataValidations>
  <hyperlinks>
    <hyperlink ref="D6" r:id="rId1" xr:uid="{8C962B8C-B300-4203-8BDD-60C310889351}"/>
    <hyperlink ref="J7" r:id="rId2" display="http://www.tir-boecourt.ch" xr:uid="{21EA7CD5-D78D-4056-B10F-2E249730F935}"/>
  </hyperlinks>
  <printOptions horizontalCentered="1"/>
  <pageMargins left="3.937007874015748E-2" right="3.937007874015748E-2" top="0.39370078740157483" bottom="0.39370078740157483" header="0.11811023622047245" footer="0.31496062992125984"/>
  <pageSetup paperSize="9" scale="82" fitToHeight="0" orientation="portrait" horizontalDpi="4294967295" verticalDpi="4294967295" r:id="rId3"/>
  <headerFooter>
    <oddFooter>&amp;LTir Boécourt - Contrat location carnotzet&amp;RPage &amp;P/&amp;N</oddFooter>
  </headerFooter>
  <rowBreaks count="1" manualBreakCount="1">
    <brk id="51"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8" r:id="rId6" name="Check Box 4">
              <controlPr locked="0" defaultSize="0" autoFill="0" autoLine="0" autoPict="0">
                <anchor moveWithCells="1">
                  <from>
                    <xdr:col>3</xdr:col>
                    <xdr:colOff>22860</xdr:colOff>
                    <xdr:row>34</xdr:row>
                    <xdr:rowOff>22860</xdr:rowOff>
                  </from>
                  <to>
                    <xdr:col>4</xdr:col>
                    <xdr:colOff>0</xdr:colOff>
                    <xdr:row>35</xdr:row>
                    <xdr:rowOff>0</xdr:rowOff>
                  </to>
                </anchor>
              </controlPr>
            </control>
          </mc:Choice>
        </mc:AlternateContent>
        <mc:AlternateContent xmlns:mc="http://schemas.openxmlformats.org/markup-compatibility/2006">
          <mc:Choice Requires="x14">
            <control shapeId="1034" r:id="rId7" name="Option Button 10">
              <controlPr locked="0" defaultSize="0" autoFill="0" autoLine="0" autoPict="0">
                <anchor moveWithCells="1">
                  <from>
                    <xdr:col>3</xdr:col>
                    <xdr:colOff>15240</xdr:colOff>
                    <xdr:row>38</xdr:row>
                    <xdr:rowOff>22860</xdr:rowOff>
                  </from>
                  <to>
                    <xdr:col>4</xdr:col>
                    <xdr:colOff>0</xdr:colOff>
                    <xdr:row>39</xdr:row>
                    <xdr:rowOff>22860</xdr:rowOff>
                  </to>
                </anchor>
              </controlPr>
            </control>
          </mc:Choice>
        </mc:AlternateContent>
        <mc:AlternateContent xmlns:mc="http://schemas.openxmlformats.org/markup-compatibility/2006">
          <mc:Choice Requires="x14">
            <control shapeId="1035" r:id="rId8" name="Option Button 11">
              <controlPr locked="0" defaultSize="0" autoFill="0" autoLine="0" autoPict="0">
                <anchor moveWithCells="1">
                  <from>
                    <xdr:col>3</xdr:col>
                    <xdr:colOff>15240</xdr:colOff>
                    <xdr:row>39</xdr:row>
                    <xdr:rowOff>38100</xdr:rowOff>
                  </from>
                  <to>
                    <xdr:col>4</xdr:col>
                    <xdr:colOff>7620</xdr:colOff>
                    <xdr:row>40</xdr:row>
                    <xdr:rowOff>22860</xdr:rowOff>
                  </to>
                </anchor>
              </controlPr>
            </control>
          </mc:Choice>
        </mc:AlternateContent>
        <mc:AlternateContent xmlns:mc="http://schemas.openxmlformats.org/markup-compatibility/2006">
          <mc:Choice Requires="x14">
            <control shapeId="1036" r:id="rId9" name="Option Button 12">
              <controlPr locked="0" defaultSize="0" autoFill="0" autoLine="0" autoPict="0">
                <anchor moveWithCells="1">
                  <from>
                    <xdr:col>3</xdr:col>
                    <xdr:colOff>15240</xdr:colOff>
                    <xdr:row>40</xdr:row>
                    <xdr:rowOff>38100</xdr:rowOff>
                  </from>
                  <to>
                    <xdr:col>4</xdr:col>
                    <xdr:colOff>7620</xdr:colOff>
                    <xdr:row>41</xdr:row>
                    <xdr:rowOff>22860</xdr:rowOff>
                  </to>
                </anchor>
              </controlPr>
            </control>
          </mc:Choice>
        </mc:AlternateContent>
        <mc:AlternateContent xmlns:mc="http://schemas.openxmlformats.org/markup-compatibility/2006">
          <mc:Choice Requires="x14">
            <control shapeId="1037" r:id="rId10" name="Option Button 13">
              <controlPr locked="0" defaultSize="0" autoFill="0" autoLine="0" autoPict="0">
                <anchor moveWithCells="1">
                  <from>
                    <xdr:col>3</xdr:col>
                    <xdr:colOff>15240</xdr:colOff>
                    <xdr:row>37</xdr:row>
                    <xdr:rowOff>0</xdr:rowOff>
                  </from>
                  <to>
                    <xdr:col>4</xdr:col>
                    <xdr:colOff>7620</xdr:colOff>
                    <xdr:row>38</xdr:row>
                    <xdr:rowOff>0</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from>
                    <xdr:col>3</xdr:col>
                    <xdr:colOff>15240</xdr:colOff>
                    <xdr:row>44</xdr:row>
                    <xdr:rowOff>22860</xdr:rowOff>
                  </from>
                  <to>
                    <xdr:col>4</xdr:col>
                    <xdr:colOff>0</xdr:colOff>
                    <xdr:row>45</xdr:row>
                    <xdr:rowOff>0</xdr:rowOff>
                  </to>
                </anchor>
              </controlPr>
            </control>
          </mc:Choice>
        </mc:AlternateContent>
        <mc:AlternateContent xmlns:mc="http://schemas.openxmlformats.org/markup-compatibility/2006">
          <mc:Choice Requires="x14">
            <control shapeId="1032" r:id="rId12" name="Check Box 8">
              <controlPr locked="0" defaultSize="0" autoFill="0" autoLine="0" autoPict="0">
                <anchor moveWithCells="1">
                  <from>
                    <xdr:col>3</xdr:col>
                    <xdr:colOff>15240</xdr:colOff>
                    <xdr:row>48</xdr:row>
                    <xdr:rowOff>22860</xdr:rowOff>
                  </from>
                  <to>
                    <xdr:col>4</xdr:col>
                    <xdr:colOff>0</xdr:colOff>
                    <xdr:row>49</xdr:row>
                    <xdr:rowOff>22860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3</xdr:col>
                    <xdr:colOff>15240</xdr:colOff>
                    <xdr:row>49</xdr:row>
                    <xdr:rowOff>0</xdr:rowOff>
                  </from>
                  <to>
                    <xdr:col>4</xdr:col>
                    <xdr:colOff>0</xdr:colOff>
                    <xdr:row>50</xdr:row>
                    <xdr:rowOff>0</xdr:rowOff>
                  </to>
                </anchor>
              </controlPr>
            </control>
          </mc:Choice>
        </mc:AlternateContent>
        <mc:AlternateContent xmlns:mc="http://schemas.openxmlformats.org/markup-compatibility/2006">
          <mc:Choice Requires="x14">
            <control shapeId="1039" r:id="rId14" name="Check Box 15">
              <controlPr locked="0" defaultSize="0" autoFill="0" autoLine="0" autoPict="0">
                <anchor moveWithCells="1">
                  <from>
                    <xdr:col>3</xdr:col>
                    <xdr:colOff>15240</xdr:colOff>
                    <xdr:row>49</xdr:row>
                    <xdr:rowOff>22860</xdr:rowOff>
                  </from>
                  <to>
                    <xdr:col>4</xdr:col>
                    <xdr:colOff>0</xdr:colOff>
                    <xdr:row>50</xdr:row>
                    <xdr:rowOff>22860</xdr:rowOff>
                  </to>
                </anchor>
              </controlPr>
            </control>
          </mc:Choice>
        </mc:AlternateContent>
        <mc:AlternateContent xmlns:mc="http://schemas.openxmlformats.org/markup-compatibility/2006">
          <mc:Choice Requires="x14">
            <control shapeId="1040" r:id="rId15" name="Check Box 16">
              <controlPr locked="0" defaultSize="0" autoFill="0" autoLine="0" autoPict="0">
                <anchor moveWithCells="1">
                  <from>
                    <xdr:col>3</xdr:col>
                    <xdr:colOff>15240</xdr:colOff>
                    <xdr:row>49</xdr:row>
                    <xdr:rowOff>22860</xdr:rowOff>
                  </from>
                  <to>
                    <xdr:col>4</xdr:col>
                    <xdr:colOff>0</xdr:colOff>
                    <xdr:row>50</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carnotzet - contrat</vt:lpstr>
      <vt:lpstr>'carnotzet - contrat'!Zone_d_impression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Jacques Vernier</cp:lastModifiedBy>
  <cp:lastPrinted>2023-12-10T10:20:50Z</cp:lastPrinted>
  <dcterms:created xsi:type="dcterms:W3CDTF">2020-02-05T01:58:03Z</dcterms:created>
  <dcterms:modified xsi:type="dcterms:W3CDTF">2023-12-10T10:21:48Z</dcterms:modified>
</cp:coreProperties>
</file>